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429"/>
  <workbookPr defaultThemeVersion="124226"/>
  <mc:AlternateContent xmlns:mc="http://schemas.openxmlformats.org/markup-compatibility/2006">
    <mc:Choice Requires="x15">
      <x15ac:absPath xmlns:x15ac="http://schemas.microsoft.com/office/spreadsheetml/2010/11/ac" url="c:\users\nfilicky\appdata\local\bentley\projectwise\workingdir\ohiodot-pw.bentley.com_ohiodot-pw-02\nichole.filicky@dot.ohio.gov\d1198200\"/>
    </mc:Choice>
  </mc:AlternateContent>
  <xr:revisionPtr revIDLastSave="0" documentId="13_ncr:1_{D333B349-7056-4FF1-96E7-8B01E12E0CD5}" xr6:coauthVersionLast="47" xr6:coauthVersionMax="47" xr10:uidLastSave="{00000000-0000-0000-0000-000000000000}"/>
  <bookViews>
    <workbookView xWindow="-120" yWindow="-120" windowWidth="29040" windowHeight="15720" xr2:uid="{00000000-000D-0000-FFFF-FFFF00000000}"/>
  </bookViews>
  <sheets>
    <sheet name="ATB-45-17.196" sheetId="7" r:id="rId1"/>
  </sheets>
  <externalReferences>
    <externalReference r:id="rId2"/>
    <externalReference r:id="rId3"/>
    <externalReference r:id="rId4"/>
  </externalReferences>
  <definedNames>
    <definedName name="_abr50">'[1]CMP Durability'!$A$44:$M$57</definedName>
    <definedName name="_abr75">'[1]CMP Durability'!$A$63:$M$76</definedName>
    <definedName name="_con50">'[1]Conc. Durability'!$B$7:$F$47</definedName>
    <definedName name="_non50">'[1]CMP Durability'!$A$6:$M$19</definedName>
    <definedName name="_non75">'[1]CMP Durability'!$A$25:$M$38</definedName>
    <definedName name="bad">'[1]CMP Durability'!$A$82:$M$95</definedName>
    <definedName name="Intercept">'[2]RationalMethod-2'!$E$32:$G$39</definedName>
    <definedName name="_xlnm.Print_Area" localSheetId="0">'ATB-45-17.196'!$A$3:$D$72</definedName>
    <definedName name="_xlnm.Print_Titles" localSheetId="0">'ATB-45-17.196'!$1:$2</definedName>
    <definedName name="Q10_">'[3]USGS RC Table'!$E$3:$E$5</definedName>
    <definedName name="Q100_">'[3]USGS RC Table'!$H$3:$H$5</definedName>
    <definedName name="Q2_">'[3]USGS RC Table'!$C$3:$C$5</definedName>
    <definedName name="Q25_">'[3]USGS RC Table'!$F$3:$F$5</definedName>
    <definedName name="Q5_">'[3]USGS RC Table'!$D$3:$D$5</definedName>
    <definedName name="Q50_">'[3]USGS RC Table'!$G$3:$G$5</definedName>
    <definedName name="Runoff">'[2]RationalMethod-2'!$B$8:$E$14</definedName>
    <definedName name="stgauge">'[1]CMP Durability'!$F$100:$G$115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8" i="7" l="1"/>
  <c r="C7" i="7"/>
  <c r="C18" i="7" s="1"/>
  <c r="D7" i="7"/>
  <c r="D18" i="7" s="1"/>
  <c r="C64" i="7"/>
  <c r="D64" i="7"/>
  <c r="C65" i="7"/>
  <c r="C63" i="7" s="1"/>
  <c r="D65" i="7"/>
  <c r="B65" i="7"/>
  <c r="B64" i="7"/>
  <c r="B46" i="7"/>
  <c r="B44" i="7" s="1"/>
  <c r="C45" i="7"/>
  <c r="C46" i="7" s="1"/>
  <c r="C44" i="7" s="1"/>
  <c r="D45" i="7"/>
  <c r="D46" i="7" s="1"/>
  <c r="D44" i="7" s="1"/>
  <c r="D11" i="7"/>
  <c r="D63" i="7" l="1"/>
  <c r="C25" i="7"/>
  <c r="D25" i="7"/>
  <c r="C24" i="7"/>
  <c r="D24" i="7"/>
  <c r="C23" i="7"/>
  <c r="D23" i="7"/>
  <c r="B16" i="7"/>
  <c r="B50" i="7" s="1"/>
  <c r="C5" i="7"/>
  <c r="D5" i="7"/>
  <c r="C4" i="7"/>
  <c r="D4" i="7"/>
  <c r="B15" i="7"/>
  <c r="B49" i="7"/>
  <c r="B63" i="7" l="1"/>
  <c r="D39" i="7"/>
  <c r="D35" i="7"/>
  <c r="D31" i="7"/>
  <c r="D28" i="7"/>
  <c r="D6" i="7" l="1"/>
  <c r="D16" i="7" l="1"/>
  <c r="D15" i="7"/>
  <c r="D50" i="7" l="1"/>
  <c r="D49" i="7" s="1"/>
  <c r="C15" i="7"/>
  <c r="C16" i="7"/>
  <c r="C50" i="7" s="1"/>
  <c r="C49" i="7" l="1"/>
</calcChain>
</file>

<file path=xl/sharedStrings.xml><?xml version="1.0" encoding="utf-8"?>
<sst xmlns="http://schemas.openxmlformats.org/spreadsheetml/2006/main" count="80" uniqueCount="63">
  <si>
    <t>Pipe Material</t>
  </si>
  <si>
    <t>Design Storm Controls - HW (L&amp;D 1006.2.1)</t>
  </si>
  <si>
    <t>Check Storm Controls - HW (L&amp;D 1006.2.2)</t>
  </si>
  <si>
    <t>N/A</t>
  </si>
  <si>
    <t>Manning's n</t>
  </si>
  <si>
    <t>Drainage Area (acres)</t>
  </si>
  <si>
    <t>Length (feet)</t>
  </si>
  <si>
    <t>Culvert Geometry</t>
  </si>
  <si>
    <t>Inside Width (inches)</t>
  </si>
  <si>
    <t>Inside Height (inches)</t>
  </si>
  <si>
    <t>Tailwater Data</t>
  </si>
  <si>
    <t>Inlet Invert + 2 * (Diameter or Rise)</t>
  </si>
  <si>
    <t>D. 1 foot below the near edge of pavement for bicycle pathways.</t>
  </si>
  <si>
    <t>A. 2 feet below the near, low edge of the pavement for drainage areas 1000 acres or greater and 1 foot below for culverts draining less than 1000 acres.</t>
  </si>
  <si>
    <t>C. 4 feet above the inlet crown of a culvert in a deep ravine.</t>
  </si>
  <si>
    <t>Inlet Invert (feet)</t>
  </si>
  <si>
    <t>Outlet Invert (feet)</t>
  </si>
  <si>
    <t>Pipe Crown (feet)</t>
  </si>
  <si>
    <t>Slope</t>
  </si>
  <si>
    <t>Lowest Ground Elevation Adjacent to Occupied Building</t>
  </si>
  <si>
    <t>OHWM (feet)</t>
  </si>
  <si>
    <t>Note: Arbitrary control which generally applies to small culverts. Where large structures (greater than or equal to 10 feet in span) are involved, the structure should be sized to pass the design storm while maintaining a free water surface through the structure, unless tail water controls. If applicable, use smooth pipe to establish HW.</t>
  </si>
  <si>
    <t>Note: Arbitrary control which generally applies to small culverts. Where large structures (greater than or equal to 10 feet in span) are involved, the structure should be sized to pass the design storm while maintaining a free water surface through the structure, unless tail water controls. If applicable, use corrugated pipe to establish HW.</t>
  </si>
  <si>
    <t>Existing Drainage Area (acres) ~ for reference only ~</t>
  </si>
  <si>
    <t>Design Smooth</t>
  </si>
  <si>
    <t>Note: The near low edge of pavement is the location where roadway overtopping will occur. This may or may not be located directly over the culvert. Where the overtopping point on the roadway is outside the watershed break, the ditch break overflow elevation should be utilized as a headwater control in lieu of 1006.2.1 A.</t>
  </si>
  <si>
    <t>Design Corr.</t>
  </si>
  <si>
    <t>Proposed Culvert Replacement @ ATB-45-17.196</t>
  </si>
  <si>
    <t>ATB/TRU-CULVERTS-FY2026 (PID 122339)</t>
  </si>
  <si>
    <t>Notes:
1. Culvert is a replacement to an existing 42" CMP.
2. Fill depth exceeds 8' --&gt; 24" minimum culvert size.</t>
  </si>
  <si>
    <r>
      <t>Near, Low Edge of Pavement Elevation (</t>
    </r>
    <r>
      <rPr>
        <sz val="11"/>
        <color rgb="FFFF0000"/>
        <rFont val="Calibri"/>
        <family val="2"/>
        <scheme val="minor"/>
      </rPr>
      <t>Woodmore Street</t>
    </r>
    <r>
      <rPr>
        <sz val="11"/>
        <color theme="1"/>
        <rFont val="Calibri"/>
        <family val="2"/>
        <scheme val="minor"/>
      </rPr>
      <t>)</t>
    </r>
  </si>
  <si>
    <t>Q 50-percent AEP (cfs)</t>
  </si>
  <si>
    <t>Q 4-percent AEP (cfs)</t>
  </si>
  <si>
    <t>HW 4-percent AEP (feet)</t>
  </si>
  <si>
    <t>V 4-percent AEP (fps)</t>
  </si>
  <si>
    <t>Q 2-percent AEP (cfs)</t>
  </si>
  <si>
    <t>HW 2-percent AEP (feet)</t>
  </si>
  <si>
    <t>V 2-percent AEP (fps)</t>
  </si>
  <si>
    <t>Q 1-percent AEP (cfs)</t>
  </si>
  <si>
    <t>HW 1-percent AEP (feet)</t>
  </si>
  <si>
    <t>V 1-percent AEP (fps)</t>
  </si>
  <si>
    <t>B. 2 feet above the inlet crown of the culvert or above a tailwater elevation that submerges the inlet crown in flat terrain.</t>
  </si>
  <si>
    <t>Difference = (Pipe Crown - HW 4-percent AEP)</t>
  </si>
  <si>
    <t>A. 2 feet below the lowest ground elevation adjacent to an occupied building for a 2-percent AEP storm (it is not intended, however, to lower existing high water elevations around buildings).</t>
  </si>
  <si>
    <t>Difference  = (Lowest Ground  - HW 2-percent AEP)</t>
  </si>
  <si>
    <t>B. Limit the maximum 1-percent AEP HW depth to twice the diameter or rise of the culvert.</t>
  </si>
  <si>
    <t>HW 1-percent AEP</t>
  </si>
  <si>
    <t>C. Size a replacement structure to prevent overtopping by the 1-percent AEP storm where overtopping would not occur with the existing structure.</t>
  </si>
  <si>
    <t>D. Size a replacement structure so that flooding of upstream land is not increased for the 1-percent AEP storm when compared to the existing structure. Before implementing this criteria consider the type of upstream property and land use.</t>
  </si>
  <si>
    <t>E. Controls specific to an FIS. See section 1006.4.</t>
  </si>
  <si>
    <t>Existing Q (cfs) ~ for reference only ~</t>
  </si>
  <si>
    <t>4-percent AEP TW (feet)</t>
  </si>
  <si>
    <t>2-percent AEP TW (feet)</t>
  </si>
  <si>
    <t>1-percent AEP TW (feet)</t>
  </si>
  <si>
    <t>RCP or HDPE</t>
  </si>
  <si>
    <t>CMP</t>
  </si>
  <si>
    <t>Existing</t>
  </si>
  <si>
    <t>Hydraulic Data (StreamStats Flows &amp; CDSS)</t>
  </si>
  <si>
    <t>Ditch Break Overflow Elevation</t>
  </si>
  <si>
    <t>Difference = (Ditch Break - HW 4-percent AEP)</t>
  </si>
  <si>
    <t>Roadway Elevation (feet)</t>
  </si>
  <si>
    <t>Wall Thickness (inches)</t>
  </si>
  <si>
    <t>Height of Cover (feet)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</si>
</sst>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5" formatCode="&quot;$&quot;#,##0_);\(&quot;$&quot;#,##0\)"/>
    <numFmt numFmtId="164" formatCode="0.0"/>
    <numFmt numFmtId="165" formatCode="0.0000"/>
  </numFmts>
  <fonts count="11" x14ac:knownFonts="1">
    <font>
      <sz val="11"/>
      <color theme="1"/>
      <name val="Calibri"/>
      <family val="2"/>
      <scheme val="minor"/>
    </font>
    <font>
      <b/>
      <sz val="11"/>
      <color theme="1"/>
      <name val="Calibri"/>
      <family val="2"/>
      <scheme val="minor"/>
    </font>
    <font>
      <i/>
      <sz val="11"/>
      <color rgb="FFFF0000"/>
      <name val="Calibri"/>
      <family val="2"/>
      <scheme val="minor"/>
    </font>
    <font>
      <sz val="11"/>
      <color theme="1"/>
      <name val="Calibri"/>
      <family val="2"/>
      <scheme val="minor"/>
    </font>
    <font>
      <b/>
      <sz val="11"/>
      <color theme="3"/>
      <name val="Calibri"/>
      <family val="2"/>
      <scheme val="minor"/>
    </font>
    <font>
      <sz val="10"/>
      <name val="Arial"/>
      <family val="2"/>
    </font>
    <font>
      <sz val="12"/>
      <color indexed="8"/>
      <name val="Verdana"/>
      <family val="2"/>
    </font>
    <font>
      <b/>
      <sz val="18"/>
      <color theme="3"/>
      <name val="Cambria"/>
      <family val="2"/>
      <scheme val="major"/>
    </font>
    <font>
      <sz val="11"/>
      <color rgb="FF3F3F76"/>
      <name val="Calibri"/>
      <family val="2"/>
      <scheme val="minor"/>
    </font>
    <font>
      <b/>
      <sz val="11"/>
      <color rgb="FFFA7D00"/>
      <name val="Calibri"/>
      <family val="2"/>
      <scheme val="minor"/>
    </font>
    <font>
      <sz val="11"/>
      <color rgb="FFFF0000"/>
      <name val="Calibri"/>
      <family val="2"/>
      <scheme val="minor"/>
    </font>
  </fonts>
  <fills count="5">
    <fill>
      <patternFill patternType="none"/>
    </fill>
    <fill>
      <patternFill patternType="gray125"/>
    </fill>
    <fill>
      <patternFill patternType="solid">
        <fgColor rgb="FFFFCC99"/>
      </patternFill>
    </fill>
    <fill>
      <patternFill patternType="solid">
        <fgColor rgb="FFF2F2F2"/>
      </patternFill>
    </fill>
    <fill>
      <patternFill patternType="solid">
        <fgColor rgb="FFFFFFCC"/>
      </patternFill>
    </fill>
  </fills>
  <borders count="6">
    <border>
      <left/>
      <right/>
      <top/>
      <bottom/>
      <diagonal/>
    </border>
    <border>
      <left/>
      <right/>
      <top/>
      <bottom style="medium">
        <color theme="4" tint="0.39997558519241921"/>
      </bottom>
      <diagonal/>
    </border>
    <border>
      <left/>
      <right/>
      <top/>
      <bottom style="double">
        <color theme="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bottom style="thin">
        <color rgb="FF7F7F7F"/>
      </bottom>
      <diagonal/>
    </border>
  </borders>
  <cellStyleXfs count="16">
    <xf numFmtId="0" fontId="0" fillId="0" borderId="0"/>
    <xf numFmtId="0" fontId="4" fillId="0" borderId="1" applyNumberFormat="0" applyFill="0" applyAlignment="0" applyProtection="0"/>
    <xf numFmtId="3" fontId="5" fillId="0" borderId="0"/>
    <xf numFmtId="5" fontId="5" fillId="0" borderId="0"/>
    <xf numFmtId="14" fontId="5" fillId="0" borderId="0"/>
    <xf numFmtId="2" fontId="5" fillId="0" borderId="0"/>
    <xf numFmtId="0" fontId="6" fillId="0" borderId="0" applyNumberFormat="0" applyFill="0" applyBorder="0" applyProtection="0">
      <alignment vertical="top"/>
    </xf>
    <xf numFmtId="0" fontId="3" fillId="0" borderId="0"/>
    <xf numFmtId="0" fontId="5" fillId="0" borderId="0"/>
    <xf numFmtId="0" fontId="5" fillId="0" borderId="0"/>
    <xf numFmtId="0" fontId="5" fillId="0" borderId="0"/>
    <xf numFmtId="0" fontId="5" fillId="0" borderId="0"/>
    <xf numFmtId="0" fontId="7" fillId="0" borderId="0" applyNumberFormat="0" applyFill="0" applyBorder="0" applyAlignment="0" applyProtection="0"/>
    <xf numFmtId="0" fontId="8" fillId="2" borderId="3" applyNumberFormat="0" applyAlignment="0" applyProtection="0"/>
    <xf numFmtId="0" fontId="9" fillId="3" borderId="3" applyNumberFormat="0" applyAlignment="0" applyProtection="0"/>
    <xf numFmtId="0" fontId="3" fillId="4" borderId="4" applyNumberFormat="0" applyFont="0" applyAlignment="0" applyProtection="0"/>
  </cellStyleXfs>
  <cellXfs count="35">
    <xf numFmtId="0" fontId="0" fillId="0" borderId="0" xfId="0"/>
    <xf numFmtId="0" fontId="0" fillId="0" borderId="0" xfId="0" applyAlignment="1">
      <alignment vertical="top"/>
    </xf>
    <xf numFmtId="0" fontId="0" fillId="0" borderId="0" xfId="0" applyAlignment="1">
      <alignment vertical="top" wrapText="1"/>
    </xf>
    <xf numFmtId="0" fontId="0" fillId="0" borderId="0" xfId="0" applyAlignment="1">
      <alignment horizontal="left"/>
    </xf>
    <xf numFmtId="2" fontId="0" fillId="0" borderId="0" xfId="0" applyNumberFormat="1" applyAlignment="1">
      <alignment vertical="top" wrapText="1"/>
    </xf>
    <xf numFmtId="0" fontId="0" fillId="0" borderId="0" xfId="0" applyAlignment="1">
      <alignment horizontal="right" vertical="top" wrapText="1"/>
    </xf>
    <xf numFmtId="0" fontId="0" fillId="0" borderId="0" xfId="0" applyAlignment="1">
      <alignment horizontal="right" vertical="center"/>
    </xf>
    <xf numFmtId="0" fontId="0" fillId="0" borderId="0" xfId="0" applyAlignment="1">
      <alignment wrapText="1"/>
    </xf>
    <xf numFmtId="0" fontId="1" fillId="0" borderId="0" xfId="0" applyFont="1" applyAlignment="1">
      <alignment vertical="top" wrapText="1"/>
    </xf>
    <xf numFmtId="0" fontId="0" fillId="0" borderId="0" xfId="0" applyAlignment="1">
      <alignment horizontal="center" vertical="center"/>
    </xf>
    <xf numFmtId="0" fontId="1" fillId="0" borderId="0" xfId="0" applyFont="1" applyAlignment="1">
      <alignment horizontal="left"/>
    </xf>
    <xf numFmtId="0" fontId="0" fillId="0" borderId="0" xfId="0" applyAlignment="1">
      <alignment horizontal="right" vertical="top"/>
    </xf>
    <xf numFmtId="0" fontId="2" fillId="0" borderId="0" xfId="0" applyFont="1" applyAlignment="1">
      <alignment wrapText="1"/>
    </xf>
    <xf numFmtId="0" fontId="8" fillId="2" borderId="3" xfId="13" applyAlignment="1">
      <alignment horizontal="right"/>
    </xf>
    <xf numFmtId="2" fontId="8" fillId="2" borderId="3" xfId="13" applyNumberFormat="1"/>
    <xf numFmtId="2" fontId="9" fillId="3" borderId="3" xfId="14" applyNumberFormat="1"/>
    <xf numFmtId="1" fontId="8" fillId="2" borderId="3" xfId="13" applyNumberFormat="1" applyAlignment="1">
      <alignment horizontal="right"/>
    </xf>
    <xf numFmtId="165" fontId="9" fillId="3" borderId="3" xfId="14" applyNumberFormat="1"/>
    <xf numFmtId="0" fontId="8" fillId="2" borderId="3" xfId="13"/>
    <xf numFmtId="164" fontId="8" fillId="2" borderId="3" xfId="13" applyNumberFormat="1"/>
    <xf numFmtId="2" fontId="8" fillId="2" borderId="3" xfId="13" applyNumberFormat="1" applyAlignment="1">
      <alignment horizontal="right" vertical="top" wrapText="1"/>
    </xf>
    <xf numFmtId="2" fontId="9" fillId="3" borderId="3" xfId="14" applyNumberFormat="1" applyAlignment="1">
      <alignment vertical="top" wrapText="1"/>
    </xf>
    <xf numFmtId="0" fontId="8" fillId="2" borderId="3" xfId="13" applyNumberFormat="1" applyAlignment="1">
      <alignment horizontal="right" vertical="top" wrapText="1"/>
    </xf>
    <xf numFmtId="2" fontId="8" fillId="2" borderId="3" xfId="13" applyNumberFormat="1" applyAlignment="1">
      <alignment wrapText="1"/>
    </xf>
    <xf numFmtId="0" fontId="4" fillId="0" borderId="2" xfId="1" applyNumberFormat="1" applyBorder="1" applyAlignment="1">
      <alignment vertical="top" wrapText="1"/>
    </xf>
    <xf numFmtId="0" fontId="4" fillId="0" borderId="2" xfId="1" applyBorder="1" applyAlignment="1">
      <alignment horizontal="center" vertical="top"/>
    </xf>
    <xf numFmtId="165" fontId="8" fillId="2" borderId="3" xfId="13" applyNumberFormat="1" applyAlignment="1">
      <alignment horizontal="right"/>
    </xf>
    <xf numFmtId="1" fontId="8" fillId="2" borderId="5" xfId="13" applyNumberFormat="1" applyBorder="1" applyAlignment="1">
      <alignment horizontal="right"/>
    </xf>
    <xf numFmtId="0" fontId="4" fillId="0" borderId="2" xfId="1" applyBorder="1" applyAlignment="1">
      <alignment horizontal="center" vertical="top" wrapText="1"/>
    </xf>
    <xf numFmtId="0" fontId="0" fillId="0" borderId="0" xfId="0" applyAlignment="1">
      <alignment horizontal="left" vertical="top"/>
    </xf>
    <xf numFmtId="0" fontId="8" fillId="2" borderId="3" xfId="13" quotePrefix="1" applyNumberFormat="1" applyAlignment="1">
      <alignment horizontal="right" vertical="top" wrapText="1"/>
    </xf>
    <xf numFmtId="164" fontId="9" fillId="3" borderId="3" xfId="14" applyNumberFormat="1"/>
    <xf numFmtId="164" fontId="8" fillId="2" borderId="5" xfId="13" applyNumberFormat="1" applyBorder="1" applyAlignment="1">
      <alignment horizontal="right"/>
    </xf>
    <xf numFmtId="0" fontId="7" fillId="0" borderId="0" xfId="12" applyBorder="1" applyAlignment="1">
      <alignment horizontal="center"/>
    </xf>
    <xf numFmtId="0" fontId="0" fillId="4" borderId="4" xfId="15" applyNumberFormat="1" applyFont="1" applyAlignment="1">
      <alignment vertical="top" wrapText="1"/>
    </xf>
  </cellXfs>
  <cellStyles count="16">
    <cellStyle name="Calculation" xfId="14" builtinId="22"/>
    <cellStyle name="Comma0" xfId="2" xr:uid="{00000000-0005-0000-0000-000001000000}"/>
    <cellStyle name="Currency0" xfId="3" xr:uid="{00000000-0005-0000-0000-000002000000}"/>
    <cellStyle name="Date" xfId="4" xr:uid="{00000000-0005-0000-0000-000003000000}"/>
    <cellStyle name="Fixed" xfId="5" xr:uid="{00000000-0005-0000-0000-000004000000}"/>
    <cellStyle name="Heading 3" xfId="1" builtinId="18"/>
    <cellStyle name="Input" xfId="13" builtinId="20"/>
    <cellStyle name="Normal" xfId="0" builtinId="0"/>
    <cellStyle name="Normal 2" xfId="6" xr:uid="{00000000-0005-0000-0000-000008000000}"/>
    <cellStyle name="Normal 2 2" xfId="7" xr:uid="{00000000-0005-0000-0000-000009000000}"/>
    <cellStyle name="Normal 3" xfId="8" xr:uid="{00000000-0005-0000-0000-00000A000000}"/>
    <cellStyle name="Normal 4" xfId="9" xr:uid="{00000000-0005-0000-0000-00000B000000}"/>
    <cellStyle name="Normal 4 2" xfId="10" xr:uid="{00000000-0005-0000-0000-00000C000000}"/>
    <cellStyle name="Normal 4_DitchDrainageAreas" xfId="11" xr:uid="{00000000-0005-0000-0000-00000D000000}"/>
    <cellStyle name="Note" xfId="15" builtinId="10"/>
    <cellStyle name="Title" xfId="12" builtinId="1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3.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G:\Projects\WOO%20LUC%2075\Drainage\Docs\Stage_2_Drainage_Document\Calculations\Culverts\Mainline%20372+51\Ramp%201-G%20115+40%20-%20ODOT%20Material%20Selection%20-%20Jan1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BD/Design-Build/3125727_ODOT%20-%20MOT-70-10.79/Internal%20Drainage%20Review/Drainage%20Inventory_14-04-14.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H:\Calculator.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ound"/>
      <sheetName val="Elliptical"/>
      <sheetName val="Pipe Arch"/>
      <sheetName val="CMP Durability"/>
      <sheetName val="Conc. Durability"/>
      <sheetName val="D-Load"/>
      <sheetName val="CMP"/>
      <sheetName val="CMP Str. Plate"/>
      <sheetName val="Alum. Pipe"/>
      <sheetName val="Steel Pipe Arches"/>
      <sheetName val="Str. Plate Steel Arches"/>
      <sheetName val="Alum. Pipe Arches"/>
      <sheetName val="Str. Plate Alum. Pipe Arch"/>
      <sheetName val="Conc. Elliptical"/>
    </sheetNames>
    <sheetDataSet>
      <sheetData sheetId="0" refreshError="1"/>
      <sheetData sheetId="1" refreshError="1"/>
      <sheetData sheetId="2" refreshError="1"/>
      <sheetData sheetId="3">
        <row r="6">
          <cell r="A6">
            <v>3</v>
          </cell>
          <cell r="B6" t="str">
            <v>n/a</v>
          </cell>
          <cell r="C6" t="str">
            <v>n/a</v>
          </cell>
          <cell r="D6" t="str">
            <v>n/a</v>
          </cell>
          <cell r="E6" t="str">
            <v>n/a</v>
          </cell>
          <cell r="F6" t="str">
            <v>n/a</v>
          </cell>
          <cell r="G6" t="str">
            <v>n/a</v>
          </cell>
          <cell r="H6">
            <v>12</v>
          </cell>
          <cell r="I6" t="str">
            <v>n/a</v>
          </cell>
          <cell r="J6" t="str">
            <v>14***</v>
          </cell>
          <cell r="K6" t="str">
            <v>n/a</v>
          </cell>
          <cell r="L6" t="str">
            <v>12***</v>
          </cell>
          <cell r="M6" t="str">
            <v>n/a</v>
          </cell>
        </row>
        <row r="7">
          <cell r="A7">
            <v>3.5</v>
          </cell>
          <cell r="B7" t="str">
            <v>n/a</v>
          </cell>
          <cell r="C7" t="str">
            <v>n/a</v>
          </cell>
          <cell r="D7" t="str">
            <v>n/a</v>
          </cell>
          <cell r="E7" t="str">
            <v>n/a</v>
          </cell>
          <cell r="F7" t="str">
            <v>n/a</v>
          </cell>
          <cell r="G7" t="str">
            <v>n/a</v>
          </cell>
          <cell r="H7">
            <v>12</v>
          </cell>
          <cell r="I7" t="str">
            <v>n/a</v>
          </cell>
          <cell r="J7" t="str">
            <v>14***</v>
          </cell>
          <cell r="K7" t="str">
            <v>n/a</v>
          </cell>
          <cell r="L7" t="str">
            <v>12***</v>
          </cell>
          <cell r="M7" t="str">
            <v>n/a</v>
          </cell>
        </row>
        <row r="8">
          <cell r="A8">
            <v>4</v>
          </cell>
          <cell r="B8" t="str">
            <v>n/a</v>
          </cell>
          <cell r="C8" t="str">
            <v>n/a</v>
          </cell>
          <cell r="D8" t="str">
            <v>n/a</v>
          </cell>
          <cell r="E8" t="str">
            <v>n/a</v>
          </cell>
          <cell r="F8" t="str">
            <v>n/a</v>
          </cell>
          <cell r="G8" t="str">
            <v>n/a</v>
          </cell>
          <cell r="H8">
            <v>12</v>
          </cell>
          <cell r="I8" t="str">
            <v>n/a</v>
          </cell>
          <cell r="J8" t="str">
            <v>14***</v>
          </cell>
          <cell r="K8" t="str">
            <v>n/a</v>
          </cell>
          <cell r="L8" t="str">
            <v>12***</v>
          </cell>
          <cell r="M8" t="str">
            <v>n/a</v>
          </cell>
        </row>
        <row r="9">
          <cell r="A9">
            <v>4.5</v>
          </cell>
          <cell r="B9" t="str">
            <v>n/a</v>
          </cell>
          <cell r="C9" t="str">
            <v>n/a</v>
          </cell>
          <cell r="D9" t="str">
            <v>n/a</v>
          </cell>
          <cell r="E9" t="str">
            <v>n/a</v>
          </cell>
          <cell r="F9" t="str">
            <v>n/a</v>
          </cell>
          <cell r="G9" t="str">
            <v>n/a</v>
          </cell>
          <cell r="H9">
            <v>12</v>
          </cell>
          <cell r="I9" t="str">
            <v>n/a</v>
          </cell>
          <cell r="J9" t="str">
            <v>14***</v>
          </cell>
          <cell r="K9" t="str">
            <v>n/a</v>
          </cell>
          <cell r="L9" t="str">
            <v>12***</v>
          </cell>
          <cell r="M9" t="str">
            <v>n/a</v>
          </cell>
        </row>
        <row r="10">
          <cell r="A10">
            <v>5</v>
          </cell>
          <cell r="B10" t="str">
            <v>n/a</v>
          </cell>
          <cell r="C10" t="str">
            <v>n/a</v>
          </cell>
          <cell r="D10" t="str">
            <v>n/a</v>
          </cell>
          <cell r="E10" t="str">
            <v>n/a</v>
          </cell>
          <cell r="F10" t="str">
            <v>n/a</v>
          </cell>
          <cell r="G10" t="str">
            <v>n/a</v>
          </cell>
          <cell r="H10">
            <v>14</v>
          </cell>
          <cell r="I10" t="str">
            <v>n/a</v>
          </cell>
          <cell r="J10" t="str">
            <v>14**</v>
          </cell>
          <cell r="K10" t="str">
            <v>n/a</v>
          </cell>
          <cell r="L10" t="str">
            <v>12**</v>
          </cell>
          <cell r="M10" t="str">
            <v>min</v>
          </cell>
        </row>
        <row r="11">
          <cell r="A11">
            <v>5.5</v>
          </cell>
          <cell r="B11" t="str">
            <v>n/a</v>
          </cell>
          <cell r="C11">
            <v>12</v>
          </cell>
          <cell r="D11">
            <v>10</v>
          </cell>
          <cell r="E11" t="str">
            <v>n/a</v>
          </cell>
          <cell r="F11" t="str">
            <v>n/a</v>
          </cell>
          <cell r="G11" t="str">
            <v>n/a</v>
          </cell>
          <cell r="H11">
            <v>16</v>
          </cell>
          <cell r="I11" t="str">
            <v>n/a</v>
          </cell>
          <cell r="J11" t="str">
            <v>16**</v>
          </cell>
          <cell r="K11">
            <v>8</v>
          </cell>
          <cell r="L11">
            <v>12</v>
          </cell>
          <cell r="M11" t="str">
            <v>min</v>
          </cell>
        </row>
        <row r="12">
          <cell r="A12">
            <v>6</v>
          </cell>
          <cell r="B12">
            <v>8</v>
          </cell>
          <cell r="C12">
            <v>14</v>
          </cell>
          <cell r="D12">
            <v>12</v>
          </cell>
          <cell r="E12">
            <v>10</v>
          </cell>
          <cell r="F12" t="str">
            <v>n/a</v>
          </cell>
          <cell r="G12" t="str">
            <v>n/a</v>
          </cell>
          <cell r="H12">
            <v>16</v>
          </cell>
          <cell r="I12" t="str">
            <v>n/a</v>
          </cell>
          <cell r="J12" t="str">
            <v>16**</v>
          </cell>
          <cell r="K12">
            <v>12</v>
          </cell>
          <cell r="L12" t="str">
            <v>n/a</v>
          </cell>
          <cell r="M12" t="str">
            <v>min</v>
          </cell>
        </row>
        <row r="13">
          <cell r="A13">
            <v>6.5</v>
          </cell>
          <cell r="B13">
            <v>10</v>
          </cell>
          <cell r="C13">
            <v>16</v>
          </cell>
          <cell r="D13">
            <v>16</v>
          </cell>
          <cell r="E13">
            <v>12</v>
          </cell>
          <cell r="F13" t="str">
            <v>n/a</v>
          </cell>
          <cell r="G13" t="str">
            <v>n/a</v>
          </cell>
          <cell r="H13">
            <v>16</v>
          </cell>
          <cell r="I13" t="str">
            <v>n/a</v>
          </cell>
          <cell r="J13">
            <v>16</v>
          </cell>
          <cell r="K13">
            <v>12</v>
          </cell>
          <cell r="L13" t="str">
            <v>n/a</v>
          </cell>
          <cell r="M13" t="str">
            <v>min</v>
          </cell>
        </row>
        <row r="14">
          <cell r="A14">
            <v>7</v>
          </cell>
          <cell r="B14">
            <v>12</v>
          </cell>
          <cell r="C14">
            <v>16</v>
          </cell>
          <cell r="D14">
            <v>16</v>
          </cell>
          <cell r="E14">
            <v>16</v>
          </cell>
          <cell r="F14" t="str">
            <v>n/a</v>
          </cell>
          <cell r="G14" t="str">
            <v>n/a</v>
          </cell>
          <cell r="H14">
            <v>16</v>
          </cell>
          <cell r="I14" t="str">
            <v>n/a</v>
          </cell>
          <cell r="J14">
            <v>16</v>
          </cell>
          <cell r="K14">
            <v>12</v>
          </cell>
          <cell r="L14" t="str">
            <v>n/a</v>
          </cell>
          <cell r="M14" t="str">
            <v>min</v>
          </cell>
        </row>
        <row r="15">
          <cell r="A15">
            <v>7.5</v>
          </cell>
          <cell r="B15">
            <v>14</v>
          </cell>
          <cell r="C15">
            <v>16</v>
          </cell>
          <cell r="D15">
            <v>16</v>
          </cell>
          <cell r="E15">
            <v>16</v>
          </cell>
          <cell r="F15" t="str">
            <v>n/a</v>
          </cell>
          <cell r="G15" t="str">
            <v>n/a</v>
          </cell>
          <cell r="H15">
            <v>16</v>
          </cell>
          <cell r="I15" t="str">
            <v>n/a</v>
          </cell>
          <cell r="J15">
            <v>16</v>
          </cell>
          <cell r="K15">
            <v>12</v>
          </cell>
          <cell r="L15" t="str">
            <v>n/a</v>
          </cell>
          <cell r="M15" t="str">
            <v>min</v>
          </cell>
        </row>
        <row r="16">
          <cell r="A16">
            <v>8</v>
          </cell>
          <cell r="B16">
            <v>14</v>
          </cell>
          <cell r="C16">
            <v>16</v>
          </cell>
          <cell r="D16">
            <v>16</v>
          </cell>
          <cell r="E16">
            <v>16</v>
          </cell>
          <cell r="F16" t="str">
            <v>n/a</v>
          </cell>
          <cell r="G16" t="str">
            <v>n/a</v>
          </cell>
          <cell r="H16">
            <v>16</v>
          </cell>
          <cell r="I16" t="str">
            <v>n/a</v>
          </cell>
          <cell r="J16">
            <v>16</v>
          </cell>
          <cell r="K16">
            <v>12</v>
          </cell>
          <cell r="L16" t="str">
            <v>n/a</v>
          </cell>
          <cell r="M16" t="str">
            <v>min</v>
          </cell>
        </row>
        <row r="17">
          <cell r="A17">
            <v>8.5</v>
          </cell>
          <cell r="B17">
            <v>14</v>
          </cell>
          <cell r="C17">
            <v>16</v>
          </cell>
          <cell r="D17">
            <v>16</v>
          </cell>
          <cell r="E17">
            <v>16</v>
          </cell>
          <cell r="F17" t="str">
            <v>n/a</v>
          </cell>
          <cell r="G17" t="str">
            <v>n/a</v>
          </cell>
          <cell r="H17">
            <v>16</v>
          </cell>
          <cell r="I17" t="str">
            <v>n/a</v>
          </cell>
          <cell r="J17">
            <v>16</v>
          </cell>
          <cell r="K17">
            <v>12</v>
          </cell>
          <cell r="L17" t="str">
            <v>n/a</v>
          </cell>
          <cell r="M17" t="str">
            <v>min</v>
          </cell>
        </row>
        <row r="18">
          <cell r="A18">
            <v>9</v>
          </cell>
          <cell r="B18">
            <v>14</v>
          </cell>
          <cell r="C18">
            <v>16</v>
          </cell>
          <cell r="D18">
            <v>16</v>
          </cell>
          <cell r="E18">
            <v>16</v>
          </cell>
          <cell r="F18" t="str">
            <v>n/a</v>
          </cell>
          <cell r="G18" t="str">
            <v>n/a</v>
          </cell>
          <cell r="H18">
            <v>16</v>
          </cell>
          <cell r="I18" t="str">
            <v>n/a</v>
          </cell>
          <cell r="J18">
            <v>16</v>
          </cell>
          <cell r="K18">
            <v>12</v>
          </cell>
          <cell r="L18" t="str">
            <v>n/a</v>
          </cell>
          <cell r="M18" t="str">
            <v>min</v>
          </cell>
        </row>
        <row r="19">
          <cell r="A19">
            <v>9.5</v>
          </cell>
          <cell r="B19">
            <v>14</v>
          </cell>
          <cell r="C19">
            <v>16</v>
          </cell>
          <cell r="D19">
            <v>16</v>
          </cell>
          <cell r="E19">
            <v>16</v>
          </cell>
          <cell r="F19" t="str">
            <v>n/a</v>
          </cell>
          <cell r="G19" t="str">
            <v>n/a</v>
          </cell>
          <cell r="H19">
            <v>16</v>
          </cell>
          <cell r="I19" t="str">
            <v>n/a</v>
          </cell>
          <cell r="J19">
            <v>16</v>
          </cell>
          <cell r="K19">
            <v>12</v>
          </cell>
          <cell r="L19" t="str">
            <v>n/a</v>
          </cell>
          <cell r="M19" t="str">
            <v>n/a</v>
          </cell>
        </row>
        <row r="25">
          <cell r="A25">
            <v>3</v>
          </cell>
          <cell r="B25" t="str">
            <v>n/a</v>
          </cell>
          <cell r="C25" t="str">
            <v>n/a</v>
          </cell>
          <cell r="D25" t="str">
            <v>n/a</v>
          </cell>
          <cell r="E25" t="str">
            <v>n/a</v>
          </cell>
          <cell r="F25" t="str">
            <v>n/a</v>
          </cell>
          <cell r="G25" t="str">
            <v>n/a</v>
          </cell>
          <cell r="H25" t="str">
            <v>n\a</v>
          </cell>
          <cell r="I25">
            <v>12</v>
          </cell>
          <cell r="J25" t="str">
            <v>14***</v>
          </cell>
          <cell r="K25" t="str">
            <v>n/a</v>
          </cell>
          <cell r="L25" t="str">
            <v>12***</v>
          </cell>
          <cell r="M25" t="str">
            <v>n/a</v>
          </cell>
        </row>
        <row r="26">
          <cell r="A26">
            <v>3.5</v>
          </cell>
          <cell r="B26" t="str">
            <v>n/a</v>
          </cell>
          <cell r="C26" t="str">
            <v>n/a</v>
          </cell>
          <cell r="D26" t="str">
            <v>n/a</v>
          </cell>
          <cell r="E26" t="str">
            <v>n/a</v>
          </cell>
          <cell r="F26" t="str">
            <v>n/a</v>
          </cell>
          <cell r="G26" t="str">
            <v>n/a</v>
          </cell>
          <cell r="H26" t="str">
            <v>n\a</v>
          </cell>
          <cell r="I26">
            <v>12</v>
          </cell>
          <cell r="J26" t="str">
            <v>14***</v>
          </cell>
          <cell r="K26" t="str">
            <v>n/a</v>
          </cell>
          <cell r="L26" t="str">
            <v>12***</v>
          </cell>
          <cell r="M26" t="str">
            <v>n/a</v>
          </cell>
        </row>
        <row r="27">
          <cell r="A27">
            <v>4</v>
          </cell>
          <cell r="B27" t="str">
            <v>n/a</v>
          </cell>
          <cell r="C27" t="str">
            <v>n/a</v>
          </cell>
          <cell r="D27" t="str">
            <v>n/a</v>
          </cell>
          <cell r="E27" t="str">
            <v>n/a</v>
          </cell>
          <cell r="F27" t="str">
            <v>n/a</v>
          </cell>
          <cell r="G27" t="str">
            <v>n/a</v>
          </cell>
          <cell r="H27" t="str">
            <v>n\a</v>
          </cell>
          <cell r="I27">
            <v>12</v>
          </cell>
          <cell r="J27" t="str">
            <v>14***</v>
          </cell>
          <cell r="K27" t="str">
            <v>n/a</v>
          </cell>
          <cell r="L27" t="str">
            <v>12***</v>
          </cell>
          <cell r="M27" t="str">
            <v>n/a</v>
          </cell>
        </row>
        <row r="28">
          <cell r="A28">
            <v>4.5</v>
          </cell>
          <cell r="B28" t="str">
            <v>n/a</v>
          </cell>
          <cell r="C28" t="str">
            <v>n/a</v>
          </cell>
          <cell r="D28" t="str">
            <v>n/a</v>
          </cell>
          <cell r="E28" t="str">
            <v>n/a</v>
          </cell>
          <cell r="F28" t="str">
            <v>n/a</v>
          </cell>
          <cell r="G28" t="str">
            <v>n/a</v>
          </cell>
          <cell r="H28" t="str">
            <v>n\a</v>
          </cell>
          <cell r="I28">
            <v>12</v>
          </cell>
          <cell r="J28" t="str">
            <v>14***</v>
          </cell>
          <cell r="K28" t="str">
            <v>n/a</v>
          </cell>
          <cell r="L28" t="str">
            <v>12***</v>
          </cell>
          <cell r="M28" t="str">
            <v>n/a</v>
          </cell>
        </row>
        <row r="29">
          <cell r="A29">
            <v>5</v>
          </cell>
          <cell r="B29" t="str">
            <v>n/a</v>
          </cell>
          <cell r="C29" t="str">
            <v>n/a</v>
          </cell>
          <cell r="D29" t="str">
            <v>n/a</v>
          </cell>
          <cell r="E29" t="str">
            <v>n/a</v>
          </cell>
          <cell r="F29">
            <v>14</v>
          </cell>
          <cell r="G29">
            <v>14</v>
          </cell>
          <cell r="H29" t="str">
            <v>n\a</v>
          </cell>
          <cell r="I29">
            <v>14</v>
          </cell>
          <cell r="J29" t="str">
            <v>14**</v>
          </cell>
          <cell r="K29" t="str">
            <v>n/a</v>
          </cell>
          <cell r="L29">
            <v>12</v>
          </cell>
          <cell r="M29" t="str">
            <v>min</v>
          </cell>
        </row>
        <row r="30">
          <cell r="A30">
            <v>5.5</v>
          </cell>
          <cell r="B30" t="str">
            <v>n/a</v>
          </cell>
          <cell r="C30" t="str">
            <v>n/a</v>
          </cell>
          <cell r="D30" t="str">
            <v>n/a</v>
          </cell>
          <cell r="E30" t="str">
            <v>n/a</v>
          </cell>
          <cell r="F30">
            <v>16</v>
          </cell>
          <cell r="G30">
            <v>16</v>
          </cell>
          <cell r="H30">
            <v>10</v>
          </cell>
          <cell r="I30">
            <v>16</v>
          </cell>
          <cell r="J30" t="str">
            <v>16**</v>
          </cell>
          <cell r="K30">
            <v>8</v>
          </cell>
          <cell r="L30">
            <v>12</v>
          </cell>
          <cell r="M30" t="str">
            <v>min</v>
          </cell>
        </row>
        <row r="31">
          <cell r="A31">
            <v>6</v>
          </cell>
          <cell r="B31" t="str">
            <v>n/a</v>
          </cell>
          <cell r="C31">
            <v>10</v>
          </cell>
          <cell r="D31">
            <v>8</v>
          </cell>
          <cell r="E31" t="str">
            <v>n/a</v>
          </cell>
          <cell r="F31">
            <v>16</v>
          </cell>
          <cell r="G31">
            <v>16</v>
          </cell>
          <cell r="H31">
            <v>12</v>
          </cell>
          <cell r="I31">
            <v>16</v>
          </cell>
          <cell r="J31" t="str">
            <v>16**</v>
          </cell>
          <cell r="K31">
            <v>12</v>
          </cell>
          <cell r="L31" t="str">
            <v>n/a</v>
          </cell>
          <cell r="M31" t="str">
            <v>min</v>
          </cell>
        </row>
        <row r="32">
          <cell r="A32">
            <v>6.5</v>
          </cell>
          <cell r="B32">
            <v>8</v>
          </cell>
          <cell r="C32">
            <v>12</v>
          </cell>
          <cell r="D32">
            <v>10</v>
          </cell>
          <cell r="E32">
            <v>8</v>
          </cell>
          <cell r="F32">
            <v>16</v>
          </cell>
          <cell r="G32">
            <v>16</v>
          </cell>
          <cell r="H32">
            <v>16</v>
          </cell>
          <cell r="I32">
            <v>16</v>
          </cell>
          <cell r="J32">
            <v>16</v>
          </cell>
          <cell r="K32">
            <v>12</v>
          </cell>
          <cell r="L32" t="str">
            <v>n/a</v>
          </cell>
          <cell r="M32" t="str">
            <v>min</v>
          </cell>
        </row>
        <row r="33">
          <cell r="A33">
            <v>7</v>
          </cell>
          <cell r="B33">
            <v>10</v>
          </cell>
          <cell r="C33">
            <v>14</v>
          </cell>
          <cell r="D33">
            <v>12</v>
          </cell>
          <cell r="E33">
            <v>12</v>
          </cell>
          <cell r="F33">
            <v>16</v>
          </cell>
          <cell r="G33">
            <v>16</v>
          </cell>
          <cell r="H33">
            <v>16</v>
          </cell>
          <cell r="I33">
            <v>16</v>
          </cell>
          <cell r="J33">
            <v>16</v>
          </cell>
          <cell r="K33">
            <v>12</v>
          </cell>
          <cell r="L33" t="str">
            <v>n/a</v>
          </cell>
          <cell r="M33" t="str">
            <v>min</v>
          </cell>
        </row>
        <row r="34">
          <cell r="A34">
            <v>7.5</v>
          </cell>
          <cell r="B34">
            <v>12</v>
          </cell>
          <cell r="C34">
            <v>16</v>
          </cell>
          <cell r="D34">
            <v>14</v>
          </cell>
          <cell r="E34">
            <v>14</v>
          </cell>
          <cell r="F34">
            <v>16</v>
          </cell>
          <cell r="G34">
            <v>16</v>
          </cell>
          <cell r="H34">
            <v>16</v>
          </cell>
          <cell r="I34">
            <v>16</v>
          </cell>
          <cell r="J34">
            <v>16</v>
          </cell>
          <cell r="K34">
            <v>12</v>
          </cell>
          <cell r="L34" t="str">
            <v>n/a</v>
          </cell>
          <cell r="M34" t="str">
            <v>min</v>
          </cell>
        </row>
        <row r="35">
          <cell r="A35">
            <v>8</v>
          </cell>
          <cell r="B35">
            <v>14</v>
          </cell>
          <cell r="C35">
            <v>16</v>
          </cell>
          <cell r="D35">
            <v>16</v>
          </cell>
          <cell r="E35">
            <v>16</v>
          </cell>
          <cell r="F35">
            <v>16</v>
          </cell>
          <cell r="G35">
            <v>16</v>
          </cell>
          <cell r="H35">
            <v>16</v>
          </cell>
          <cell r="I35">
            <v>16</v>
          </cell>
          <cell r="J35">
            <v>16</v>
          </cell>
          <cell r="K35">
            <v>12</v>
          </cell>
          <cell r="L35" t="str">
            <v>n/a</v>
          </cell>
          <cell r="M35" t="str">
            <v>min</v>
          </cell>
        </row>
        <row r="36">
          <cell r="A36">
            <v>8.5</v>
          </cell>
          <cell r="B36">
            <v>16</v>
          </cell>
          <cell r="C36">
            <v>16</v>
          </cell>
          <cell r="D36">
            <v>16</v>
          </cell>
          <cell r="E36">
            <v>16</v>
          </cell>
          <cell r="F36">
            <v>16</v>
          </cell>
          <cell r="G36">
            <v>16</v>
          </cell>
          <cell r="H36">
            <v>16</v>
          </cell>
          <cell r="I36">
            <v>16</v>
          </cell>
          <cell r="J36">
            <v>16</v>
          </cell>
          <cell r="K36">
            <v>12</v>
          </cell>
          <cell r="L36" t="str">
            <v>n/a</v>
          </cell>
          <cell r="M36" t="str">
            <v>min</v>
          </cell>
        </row>
        <row r="37">
          <cell r="A37">
            <v>9</v>
          </cell>
          <cell r="B37">
            <v>16</v>
          </cell>
          <cell r="C37">
            <v>16</v>
          </cell>
          <cell r="D37">
            <v>16</v>
          </cell>
          <cell r="E37">
            <v>16</v>
          </cell>
          <cell r="F37">
            <v>16</v>
          </cell>
          <cell r="G37">
            <v>16</v>
          </cell>
          <cell r="H37">
            <v>16</v>
          </cell>
          <cell r="I37">
            <v>16</v>
          </cell>
          <cell r="J37">
            <v>16</v>
          </cell>
          <cell r="K37">
            <v>12</v>
          </cell>
          <cell r="L37" t="str">
            <v>n/a</v>
          </cell>
          <cell r="M37" t="str">
            <v>min</v>
          </cell>
        </row>
        <row r="38">
          <cell r="A38">
            <v>9.5</v>
          </cell>
          <cell r="B38">
            <v>16</v>
          </cell>
          <cell r="C38">
            <v>16</v>
          </cell>
          <cell r="D38">
            <v>16</v>
          </cell>
          <cell r="E38">
            <v>16</v>
          </cell>
          <cell r="F38">
            <v>16</v>
          </cell>
          <cell r="G38">
            <v>16</v>
          </cell>
          <cell r="H38">
            <v>16</v>
          </cell>
          <cell r="I38">
            <v>16</v>
          </cell>
          <cell r="J38">
            <v>16</v>
          </cell>
          <cell r="K38">
            <v>12</v>
          </cell>
          <cell r="L38" t="str">
            <v>n/a</v>
          </cell>
          <cell r="M38" t="str">
            <v>n/a</v>
          </cell>
        </row>
        <row r="44">
          <cell r="A44">
            <v>3</v>
          </cell>
          <cell r="B44" t="str">
            <v>n/a</v>
          </cell>
          <cell r="C44" t="str">
            <v>n/a</v>
          </cell>
          <cell r="D44" t="str">
            <v>n/a</v>
          </cell>
          <cell r="E44" t="str">
            <v>n/a</v>
          </cell>
          <cell r="F44" t="str">
            <v>n/a</v>
          </cell>
          <cell r="G44" t="str">
            <v>n/a</v>
          </cell>
          <cell r="H44">
            <v>10</v>
          </cell>
          <cell r="I44" t="str">
            <v>n/a</v>
          </cell>
          <cell r="J44" t="str">
            <v>12***</v>
          </cell>
          <cell r="K44" t="str">
            <v>n/a</v>
          </cell>
          <cell r="L44" t="str">
            <v>12***</v>
          </cell>
          <cell r="M44" t="str">
            <v>n/a</v>
          </cell>
        </row>
        <row r="45">
          <cell r="A45">
            <v>3.5</v>
          </cell>
          <cell r="B45" t="str">
            <v>n/a</v>
          </cell>
          <cell r="C45" t="str">
            <v>n/a</v>
          </cell>
          <cell r="D45" t="str">
            <v>n/a</v>
          </cell>
          <cell r="E45" t="str">
            <v>n/a</v>
          </cell>
          <cell r="F45" t="str">
            <v>n/a</v>
          </cell>
          <cell r="G45" t="str">
            <v>n/a</v>
          </cell>
          <cell r="H45">
            <v>10</v>
          </cell>
          <cell r="I45" t="str">
            <v>n/a</v>
          </cell>
          <cell r="J45" t="str">
            <v>12***</v>
          </cell>
          <cell r="K45" t="str">
            <v>n/a</v>
          </cell>
          <cell r="L45" t="str">
            <v>12***</v>
          </cell>
          <cell r="M45" t="str">
            <v>n/a</v>
          </cell>
        </row>
        <row r="46">
          <cell r="A46">
            <v>4</v>
          </cell>
          <cell r="B46" t="str">
            <v>n/a</v>
          </cell>
          <cell r="C46" t="str">
            <v>n/a</v>
          </cell>
          <cell r="D46" t="str">
            <v>n/a</v>
          </cell>
          <cell r="E46" t="str">
            <v>n/a</v>
          </cell>
          <cell r="F46" t="str">
            <v>n/a</v>
          </cell>
          <cell r="G46" t="str">
            <v>n/a</v>
          </cell>
          <cell r="H46">
            <v>10</v>
          </cell>
          <cell r="I46" t="str">
            <v>n/a</v>
          </cell>
          <cell r="J46" t="str">
            <v>12***</v>
          </cell>
          <cell r="K46" t="str">
            <v>n/a</v>
          </cell>
          <cell r="L46" t="str">
            <v>12***</v>
          </cell>
          <cell r="M46" t="str">
            <v>n/a</v>
          </cell>
        </row>
        <row r="47">
          <cell r="A47">
            <v>4.5</v>
          </cell>
          <cell r="B47" t="str">
            <v>n/a</v>
          </cell>
          <cell r="C47" t="str">
            <v>n/a</v>
          </cell>
          <cell r="D47" t="str">
            <v>n/a</v>
          </cell>
          <cell r="E47" t="str">
            <v>n/a</v>
          </cell>
          <cell r="F47" t="str">
            <v>n/a</v>
          </cell>
          <cell r="G47" t="str">
            <v>n/a</v>
          </cell>
          <cell r="H47">
            <v>10</v>
          </cell>
          <cell r="I47" t="str">
            <v>n/a</v>
          </cell>
          <cell r="J47" t="str">
            <v>12***</v>
          </cell>
          <cell r="K47" t="str">
            <v>n/a</v>
          </cell>
          <cell r="L47" t="str">
            <v>12***</v>
          </cell>
          <cell r="M47" t="str">
            <v>n/a</v>
          </cell>
        </row>
        <row r="48">
          <cell r="A48">
            <v>5</v>
          </cell>
          <cell r="B48" t="str">
            <v>n/a</v>
          </cell>
          <cell r="C48" t="str">
            <v>n/a</v>
          </cell>
          <cell r="D48" t="str">
            <v>n/a</v>
          </cell>
          <cell r="E48" t="str">
            <v>n/a</v>
          </cell>
          <cell r="F48" t="str">
            <v>n/a</v>
          </cell>
          <cell r="G48" t="str">
            <v>n/a</v>
          </cell>
          <cell r="H48">
            <v>10</v>
          </cell>
          <cell r="I48" t="str">
            <v>n/a</v>
          </cell>
          <cell r="J48" t="str">
            <v>12***</v>
          </cell>
          <cell r="K48" t="str">
            <v>n/a</v>
          </cell>
          <cell r="L48" t="str">
            <v>12***</v>
          </cell>
          <cell r="M48" t="str">
            <v>min W/CFP</v>
          </cell>
        </row>
        <row r="49">
          <cell r="A49">
            <v>5.5</v>
          </cell>
          <cell r="B49" t="str">
            <v>n/a</v>
          </cell>
          <cell r="C49" t="str">
            <v>n/a</v>
          </cell>
          <cell r="D49" t="str">
            <v>n/a</v>
          </cell>
          <cell r="E49" t="str">
            <v>n/a</v>
          </cell>
          <cell r="F49" t="str">
            <v>n/a</v>
          </cell>
          <cell r="G49" t="str">
            <v>n/a</v>
          </cell>
          <cell r="H49">
            <v>10</v>
          </cell>
          <cell r="I49" t="str">
            <v>n/a</v>
          </cell>
          <cell r="J49" t="str">
            <v>12***</v>
          </cell>
          <cell r="K49" t="str">
            <v>n/a</v>
          </cell>
          <cell r="L49" t="str">
            <v>12***</v>
          </cell>
          <cell r="M49" t="str">
            <v>min W/CFP</v>
          </cell>
        </row>
        <row r="50">
          <cell r="A50">
            <v>6</v>
          </cell>
          <cell r="B50" t="str">
            <v>n/a</v>
          </cell>
          <cell r="C50" t="str">
            <v>n/a</v>
          </cell>
          <cell r="D50" t="str">
            <v>n/a</v>
          </cell>
          <cell r="E50" t="str">
            <v>n/a</v>
          </cell>
          <cell r="F50" t="str">
            <v>n/a</v>
          </cell>
          <cell r="G50" t="str">
            <v>n/a</v>
          </cell>
          <cell r="H50">
            <v>10</v>
          </cell>
          <cell r="I50" t="str">
            <v>n/a</v>
          </cell>
          <cell r="J50" t="str">
            <v>12***</v>
          </cell>
          <cell r="K50" t="str">
            <v>n/a</v>
          </cell>
          <cell r="L50" t="str">
            <v>12***</v>
          </cell>
          <cell r="M50" t="str">
            <v>min W/CFP</v>
          </cell>
        </row>
        <row r="51">
          <cell r="A51">
            <v>6.5</v>
          </cell>
          <cell r="B51" t="str">
            <v>n/a</v>
          </cell>
          <cell r="C51">
            <v>10</v>
          </cell>
          <cell r="D51">
            <v>10</v>
          </cell>
          <cell r="E51" t="str">
            <v>n/a</v>
          </cell>
          <cell r="F51" t="str">
            <v>n/a</v>
          </cell>
          <cell r="G51" t="str">
            <v>n/a</v>
          </cell>
          <cell r="H51">
            <v>16</v>
          </cell>
          <cell r="I51" t="str">
            <v>n/a</v>
          </cell>
          <cell r="J51">
            <v>16</v>
          </cell>
          <cell r="K51" t="str">
            <v>n/a</v>
          </cell>
          <cell r="L51">
            <v>12</v>
          </cell>
          <cell r="M51" t="str">
            <v>min W/CFP</v>
          </cell>
        </row>
        <row r="52">
          <cell r="A52">
            <v>7</v>
          </cell>
          <cell r="B52" t="str">
            <v>n/a</v>
          </cell>
          <cell r="C52">
            <v>12</v>
          </cell>
          <cell r="D52">
            <v>12</v>
          </cell>
          <cell r="E52">
            <v>8</v>
          </cell>
          <cell r="F52" t="str">
            <v>n/a</v>
          </cell>
          <cell r="G52" t="str">
            <v>n/a</v>
          </cell>
          <cell r="H52">
            <v>16</v>
          </cell>
          <cell r="I52" t="str">
            <v>n/a</v>
          </cell>
          <cell r="J52">
            <v>16</v>
          </cell>
          <cell r="K52">
            <v>3</v>
          </cell>
          <cell r="L52">
            <v>12</v>
          </cell>
          <cell r="M52" t="str">
            <v>min W/CFP</v>
          </cell>
        </row>
        <row r="53">
          <cell r="A53">
            <v>7.5</v>
          </cell>
          <cell r="B53" t="str">
            <v>n/a</v>
          </cell>
          <cell r="C53">
            <v>14</v>
          </cell>
          <cell r="D53">
            <v>14</v>
          </cell>
          <cell r="E53">
            <v>12</v>
          </cell>
          <cell r="F53" t="str">
            <v>n/a</v>
          </cell>
          <cell r="G53" t="str">
            <v>n/a</v>
          </cell>
          <cell r="H53">
            <v>16</v>
          </cell>
          <cell r="I53" t="str">
            <v>n/a</v>
          </cell>
          <cell r="J53">
            <v>16</v>
          </cell>
          <cell r="K53">
            <v>8</v>
          </cell>
          <cell r="L53">
            <v>12</v>
          </cell>
          <cell r="M53" t="str">
            <v>min W/CFP</v>
          </cell>
        </row>
        <row r="54">
          <cell r="A54">
            <v>8</v>
          </cell>
          <cell r="B54">
            <v>10</v>
          </cell>
          <cell r="C54">
            <v>16</v>
          </cell>
          <cell r="D54">
            <v>16</v>
          </cell>
          <cell r="E54">
            <v>12</v>
          </cell>
          <cell r="F54" t="str">
            <v>n/a</v>
          </cell>
          <cell r="G54" t="str">
            <v>n/a</v>
          </cell>
          <cell r="H54">
            <v>16</v>
          </cell>
          <cell r="I54" t="str">
            <v>n/a</v>
          </cell>
          <cell r="J54">
            <v>16</v>
          </cell>
          <cell r="K54">
            <v>10</v>
          </cell>
          <cell r="L54">
            <v>12</v>
          </cell>
          <cell r="M54" t="str">
            <v>min W/CFP</v>
          </cell>
        </row>
        <row r="55">
          <cell r="A55">
            <v>8.5</v>
          </cell>
          <cell r="B55">
            <v>12</v>
          </cell>
          <cell r="C55">
            <v>16</v>
          </cell>
          <cell r="D55">
            <v>16</v>
          </cell>
          <cell r="E55">
            <v>16</v>
          </cell>
          <cell r="F55" t="str">
            <v>n/a</v>
          </cell>
          <cell r="G55" t="str">
            <v>n/a</v>
          </cell>
          <cell r="H55">
            <v>16</v>
          </cell>
          <cell r="I55" t="str">
            <v>n/a</v>
          </cell>
          <cell r="J55">
            <v>16</v>
          </cell>
          <cell r="K55">
            <v>12</v>
          </cell>
          <cell r="L55" t="str">
            <v>n/a</v>
          </cell>
          <cell r="M55" t="str">
            <v>min W/CFP</v>
          </cell>
        </row>
        <row r="56">
          <cell r="A56">
            <v>9</v>
          </cell>
          <cell r="B56">
            <v>12</v>
          </cell>
          <cell r="C56">
            <v>16</v>
          </cell>
          <cell r="D56">
            <v>16</v>
          </cell>
          <cell r="E56">
            <v>16</v>
          </cell>
          <cell r="F56" t="str">
            <v>n/a</v>
          </cell>
          <cell r="G56" t="str">
            <v>n/a</v>
          </cell>
          <cell r="H56">
            <v>16</v>
          </cell>
          <cell r="I56" t="str">
            <v>n/a</v>
          </cell>
          <cell r="J56">
            <v>16</v>
          </cell>
          <cell r="K56">
            <v>12</v>
          </cell>
          <cell r="L56" t="str">
            <v>n/a</v>
          </cell>
          <cell r="M56" t="str">
            <v>min W/CFP</v>
          </cell>
        </row>
        <row r="57">
          <cell r="A57">
            <v>9.5</v>
          </cell>
          <cell r="B57">
            <v>12</v>
          </cell>
          <cell r="C57">
            <v>16</v>
          </cell>
          <cell r="D57">
            <v>16</v>
          </cell>
          <cell r="E57">
            <v>16</v>
          </cell>
          <cell r="F57" t="str">
            <v>n/a</v>
          </cell>
          <cell r="G57" t="str">
            <v>n/a</v>
          </cell>
          <cell r="H57">
            <v>16</v>
          </cell>
          <cell r="I57" t="str">
            <v>n/a</v>
          </cell>
          <cell r="J57">
            <v>16</v>
          </cell>
          <cell r="K57">
            <v>12</v>
          </cell>
          <cell r="L57" t="str">
            <v>n/a</v>
          </cell>
          <cell r="M57" t="str">
            <v>n/a</v>
          </cell>
        </row>
        <row r="63">
          <cell r="A63">
            <v>3</v>
          </cell>
          <cell r="B63" t="str">
            <v>n/a</v>
          </cell>
          <cell r="C63" t="str">
            <v>n/a</v>
          </cell>
          <cell r="D63" t="str">
            <v>n/a</v>
          </cell>
          <cell r="E63" t="str">
            <v>n/a</v>
          </cell>
          <cell r="F63" t="str">
            <v>n/a</v>
          </cell>
          <cell r="G63" t="str">
            <v>n/a</v>
          </cell>
          <cell r="H63" t="str">
            <v>n/a</v>
          </cell>
          <cell r="I63">
            <v>10</v>
          </cell>
          <cell r="J63" t="str">
            <v>16***</v>
          </cell>
          <cell r="K63" t="str">
            <v>n/a</v>
          </cell>
          <cell r="L63" t="str">
            <v>12***</v>
          </cell>
          <cell r="M63" t="str">
            <v>n/a</v>
          </cell>
        </row>
        <row r="64">
          <cell r="A64">
            <v>3.5</v>
          </cell>
          <cell r="B64" t="str">
            <v>n/a</v>
          </cell>
          <cell r="C64" t="str">
            <v>n/a</v>
          </cell>
          <cell r="D64" t="str">
            <v>n/a</v>
          </cell>
          <cell r="E64" t="str">
            <v>n/a</v>
          </cell>
          <cell r="F64" t="str">
            <v>n/a</v>
          </cell>
          <cell r="G64" t="str">
            <v>n/a</v>
          </cell>
          <cell r="H64" t="str">
            <v>n/a</v>
          </cell>
          <cell r="I64">
            <v>10</v>
          </cell>
          <cell r="J64" t="str">
            <v>16***</v>
          </cell>
          <cell r="K64" t="str">
            <v>n/a</v>
          </cell>
          <cell r="L64" t="str">
            <v>12***</v>
          </cell>
          <cell r="M64" t="str">
            <v>n/a</v>
          </cell>
        </row>
        <row r="65">
          <cell r="A65">
            <v>4</v>
          </cell>
          <cell r="B65" t="str">
            <v>n/a</v>
          </cell>
          <cell r="C65" t="str">
            <v>n/a</v>
          </cell>
          <cell r="D65" t="str">
            <v>n/a</v>
          </cell>
          <cell r="E65" t="str">
            <v>n/a</v>
          </cell>
          <cell r="F65" t="str">
            <v>n/a</v>
          </cell>
          <cell r="G65" t="str">
            <v>n/a</v>
          </cell>
          <cell r="H65" t="str">
            <v>n/a</v>
          </cell>
          <cell r="I65">
            <v>10</v>
          </cell>
          <cell r="J65" t="str">
            <v>16***</v>
          </cell>
          <cell r="K65" t="str">
            <v>n/a</v>
          </cell>
          <cell r="L65" t="str">
            <v>12***</v>
          </cell>
          <cell r="M65" t="str">
            <v>n/a</v>
          </cell>
        </row>
        <row r="66">
          <cell r="A66">
            <v>4.5</v>
          </cell>
          <cell r="B66" t="str">
            <v>n/a</v>
          </cell>
          <cell r="C66" t="str">
            <v>n/a</v>
          </cell>
          <cell r="D66" t="str">
            <v>n/a</v>
          </cell>
          <cell r="E66" t="str">
            <v>n/a</v>
          </cell>
          <cell r="F66" t="str">
            <v>n/a</v>
          </cell>
          <cell r="G66" t="str">
            <v>n/a</v>
          </cell>
          <cell r="H66" t="str">
            <v>n/a</v>
          </cell>
          <cell r="I66">
            <v>10</v>
          </cell>
          <cell r="J66" t="str">
            <v>16***</v>
          </cell>
          <cell r="K66" t="str">
            <v>n/a</v>
          </cell>
          <cell r="L66" t="str">
            <v>12***</v>
          </cell>
          <cell r="M66" t="str">
            <v>n/a</v>
          </cell>
        </row>
        <row r="67">
          <cell r="A67">
            <v>5</v>
          </cell>
          <cell r="B67" t="str">
            <v>n/a</v>
          </cell>
          <cell r="C67" t="str">
            <v>n/a</v>
          </cell>
          <cell r="D67" t="str">
            <v>n/a</v>
          </cell>
          <cell r="E67" t="str">
            <v>n/a</v>
          </cell>
          <cell r="F67" t="str">
            <v>n/a</v>
          </cell>
          <cell r="G67" t="str">
            <v>n/a</v>
          </cell>
          <cell r="H67" t="str">
            <v>n/a</v>
          </cell>
          <cell r="I67">
            <v>10</v>
          </cell>
          <cell r="J67" t="str">
            <v>16***</v>
          </cell>
          <cell r="K67" t="str">
            <v>n/a</v>
          </cell>
          <cell r="L67" t="str">
            <v>12***</v>
          </cell>
          <cell r="M67" t="str">
            <v>min W/CFP</v>
          </cell>
        </row>
        <row r="68">
          <cell r="A68">
            <v>5.5</v>
          </cell>
          <cell r="B68" t="str">
            <v>n/a</v>
          </cell>
          <cell r="C68" t="str">
            <v>n/a</v>
          </cell>
          <cell r="D68" t="str">
            <v>n/a</v>
          </cell>
          <cell r="E68" t="str">
            <v>n/a</v>
          </cell>
          <cell r="F68" t="str">
            <v>n/a</v>
          </cell>
          <cell r="G68" t="str">
            <v>n/a</v>
          </cell>
          <cell r="H68" t="str">
            <v>n/a</v>
          </cell>
          <cell r="I68">
            <v>10</v>
          </cell>
          <cell r="J68" t="str">
            <v>16***</v>
          </cell>
          <cell r="K68" t="str">
            <v>n/a</v>
          </cell>
          <cell r="L68" t="str">
            <v>12***</v>
          </cell>
          <cell r="M68" t="str">
            <v>min W/CFP</v>
          </cell>
        </row>
        <row r="69">
          <cell r="A69">
            <v>6</v>
          </cell>
          <cell r="B69" t="str">
            <v>n/a</v>
          </cell>
          <cell r="C69" t="str">
            <v>n/a</v>
          </cell>
          <cell r="D69" t="str">
            <v>n/a</v>
          </cell>
          <cell r="E69" t="str">
            <v>n/a</v>
          </cell>
          <cell r="F69" t="str">
            <v>n/a</v>
          </cell>
          <cell r="G69" t="str">
            <v>n/a</v>
          </cell>
          <cell r="H69" t="str">
            <v>n/a</v>
          </cell>
          <cell r="I69">
            <v>10</v>
          </cell>
          <cell r="J69" t="str">
            <v>16***</v>
          </cell>
          <cell r="K69" t="str">
            <v>n/a</v>
          </cell>
          <cell r="L69" t="str">
            <v>12***</v>
          </cell>
          <cell r="M69" t="str">
            <v>min W/CFP</v>
          </cell>
        </row>
        <row r="70">
          <cell r="A70">
            <v>6.5</v>
          </cell>
          <cell r="B70" t="str">
            <v>n/a</v>
          </cell>
          <cell r="C70" t="str">
            <v>n/a</v>
          </cell>
          <cell r="D70" t="str">
            <v>n/a</v>
          </cell>
          <cell r="E70" t="str">
            <v>n/a</v>
          </cell>
          <cell r="F70" t="str">
            <v>n/a</v>
          </cell>
          <cell r="G70" t="str">
            <v>n/a</v>
          </cell>
          <cell r="H70" t="str">
            <v>n/a</v>
          </cell>
          <cell r="I70">
            <v>12</v>
          </cell>
          <cell r="J70">
            <v>16</v>
          </cell>
          <cell r="K70" t="str">
            <v>n/a</v>
          </cell>
          <cell r="L70">
            <v>12</v>
          </cell>
          <cell r="M70" t="str">
            <v>min W/CFP</v>
          </cell>
        </row>
        <row r="71">
          <cell r="A71">
            <v>7</v>
          </cell>
          <cell r="B71" t="str">
            <v>n/a</v>
          </cell>
          <cell r="C71" t="str">
            <v>n/a</v>
          </cell>
          <cell r="D71" t="str">
            <v>n/a</v>
          </cell>
          <cell r="E71" t="str">
            <v>n/a</v>
          </cell>
          <cell r="F71">
            <v>12</v>
          </cell>
          <cell r="G71" t="str">
            <v>n/a</v>
          </cell>
          <cell r="H71">
            <v>12</v>
          </cell>
          <cell r="I71">
            <v>14</v>
          </cell>
          <cell r="J71">
            <v>16</v>
          </cell>
          <cell r="K71" t="str">
            <v>n/a</v>
          </cell>
          <cell r="L71">
            <v>12</v>
          </cell>
          <cell r="M71" t="str">
            <v>min W/CFP</v>
          </cell>
        </row>
        <row r="72">
          <cell r="A72">
            <v>7.5</v>
          </cell>
          <cell r="B72" t="str">
            <v>n/a</v>
          </cell>
          <cell r="C72">
            <v>10</v>
          </cell>
          <cell r="D72" t="str">
            <v>n/a</v>
          </cell>
          <cell r="E72" t="str">
            <v>n/a</v>
          </cell>
          <cell r="F72">
            <v>14</v>
          </cell>
          <cell r="G72">
            <v>12</v>
          </cell>
          <cell r="H72">
            <v>14</v>
          </cell>
          <cell r="I72">
            <v>16</v>
          </cell>
          <cell r="J72">
            <v>16</v>
          </cell>
          <cell r="K72">
            <v>1</v>
          </cell>
          <cell r="L72">
            <v>12</v>
          </cell>
          <cell r="M72" t="str">
            <v>min W/CFP</v>
          </cell>
        </row>
        <row r="73">
          <cell r="A73">
            <v>8</v>
          </cell>
          <cell r="B73" t="str">
            <v>n/a</v>
          </cell>
          <cell r="C73">
            <v>12</v>
          </cell>
          <cell r="D73">
            <v>10</v>
          </cell>
          <cell r="E73" t="str">
            <v>n/a</v>
          </cell>
          <cell r="F73">
            <v>16</v>
          </cell>
          <cell r="G73">
            <v>12</v>
          </cell>
          <cell r="H73">
            <v>16</v>
          </cell>
          <cell r="I73">
            <v>16</v>
          </cell>
          <cell r="J73">
            <v>16</v>
          </cell>
          <cell r="K73">
            <v>3</v>
          </cell>
          <cell r="L73">
            <v>12</v>
          </cell>
          <cell r="M73" t="str">
            <v>min W/CFP</v>
          </cell>
        </row>
        <row r="74">
          <cell r="A74">
            <v>8.5</v>
          </cell>
          <cell r="B74" t="str">
            <v>n/a</v>
          </cell>
          <cell r="C74">
            <v>14</v>
          </cell>
          <cell r="D74">
            <v>12</v>
          </cell>
          <cell r="E74">
            <v>10</v>
          </cell>
          <cell r="F74">
            <v>16</v>
          </cell>
          <cell r="G74">
            <v>16</v>
          </cell>
          <cell r="H74">
            <v>16</v>
          </cell>
          <cell r="I74">
            <v>16</v>
          </cell>
          <cell r="J74">
            <v>16</v>
          </cell>
          <cell r="K74">
            <v>8</v>
          </cell>
          <cell r="L74">
            <v>12</v>
          </cell>
          <cell r="M74" t="str">
            <v>min W/CFP</v>
          </cell>
        </row>
        <row r="75">
          <cell r="A75">
            <v>9</v>
          </cell>
          <cell r="B75">
            <v>8</v>
          </cell>
          <cell r="C75">
            <v>16</v>
          </cell>
          <cell r="D75">
            <v>12</v>
          </cell>
          <cell r="E75">
            <v>12</v>
          </cell>
          <cell r="F75">
            <v>16</v>
          </cell>
          <cell r="G75">
            <v>16</v>
          </cell>
          <cell r="H75">
            <v>16</v>
          </cell>
          <cell r="I75">
            <v>16</v>
          </cell>
          <cell r="J75">
            <v>16</v>
          </cell>
          <cell r="K75">
            <v>10</v>
          </cell>
          <cell r="L75">
            <v>12</v>
          </cell>
          <cell r="M75" t="str">
            <v>min W/CFP</v>
          </cell>
        </row>
        <row r="76">
          <cell r="A76">
            <v>9.5</v>
          </cell>
          <cell r="B76">
            <v>8</v>
          </cell>
          <cell r="C76">
            <v>16</v>
          </cell>
          <cell r="D76">
            <v>12</v>
          </cell>
          <cell r="E76">
            <v>12</v>
          </cell>
          <cell r="F76">
            <v>16</v>
          </cell>
          <cell r="G76">
            <v>16</v>
          </cell>
          <cell r="H76">
            <v>16</v>
          </cell>
          <cell r="I76">
            <v>16</v>
          </cell>
          <cell r="J76">
            <v>16</v>
          </cell>
          <cell r="K76">
            <v>10</v>
          </cell>
          <cell r="L76">
            <v>12</v>
          </cell>
          <cell r="M76" t="str">
            <v>n/a</v>
          </cell>
        </row>
        <row r="82">
          <cell r="A82">
            <v>3</v>
          </cell>
          <cell r="B82" t="str">
            <v>bad data</v>
          </cell>
          <cell r="C82" t="str">
            <v>bad data</v>
          </cell>
          <cell r="D82" t="str">
            <v>bad data</v>
          </cell>
          <cell r="E82" t="str">
            <v>bad data</v>
          </cell>
          <cell r="F82" t="str">
            <v>bad data</v>
          </cell>
          <cell r="G82" t="str">
            <v>bad data</v>
          </cell>
          <cell r="H82" t="str">
            <v>bad data</v>
          </cell>
          <cell r="I82" t="str">
            <v>bad data</v>
          </cell>
          <cell r="J82" t="str">
            <v>bad data</v>
          </cell>
          <cell r="K82" t="str">
            <v>bad data</v>
          </cell>
          <cell r="L82" t="str">
            <v>bad data</v>
          </cell>
          <cell r="M82" t="str">
            <v>bad data</v>
          </cell>
        </row>
        <row r="83">
          <cell r="A83">
            <v>3.5</v>
          </cell>
          <cell r="B83" t="str">
            <v>bad data</v>
          </cell>
          <cell r="C83" t="str">
            <v>bad data</v>
          </cell>
          <cell r="D83" t="str">
            <v>bad data</v>
          </cell>
          <cell r="E83" t="str">
            <v>bad data</v>
          </cell>
          <cell r="F83" t="str">
            <v>bad data</v>
          </cell>
          <cell r="G83" t="str">
            <v>bad data</v>
          </cell>
          <cell r="H83" t="str">
            <v>bad data</v>
          </cell>
          <cell r="I83" t="str">
            <v>bad data</v>
          </cell>
          <cell r="J83" t="str">
            <v>bad data</v>
          </cell>
          <cell r="K83" t="str">
            <v>bad data</v>
          </cell>
          <cell r="L83" t="str">
            <v>bad data</v>
          </cell>
          <cell r="M83" t="str">
            <v>bad data</v>
          </cell>
        </row>
        <row r="84">
          <cell r="A84">
            <v>4</v>
          </cell>
          <cell r="B84" t="str">
            <v>bad data</v>
          </cell>
          <cell r="C84" t="str">
            <v>bad data</v>
          </cell>
          <cell r="D84" t="str">
            <v>bad data</v>
          </cell>
          <cell r="E84" t="str">
            <v>bad data</v>
          </cell>
          <cell r="F84" t="str">
            <v>bad data</v>
          </cell>
          <cell r="G84" t="str">
            <v>bad data</v>
          </cell>
          <cell r="H84" t="str">
            <v>bad data</v>
          </cell>
          <cell r="I84" t="str">
            <v>bad data</v>
          </cell>
          <cell r="J84" t="str">
            <v>bad data</v>
          </cell>
          <cell r="K84" t="str">
            <v>bad data</v>
          </cell>
          <cell r="L84" t="str">
            <v>bad data</v>
          </cell>
          <cell r="M84" t="str">
            <v>bad data</v>
          </cell>
        </row>
        <row r="85">
          <cell r="A85">
            <v>4.5</v>
          </cell>
          <cell r="B85" t="str">
            <v>bad data</v>
          </cell>
          <cell r="C85" t="str">
            <v>bad data</v>
          </cell>
          <cell r="D85" t="str">
            <v>bad data</v>
          </cell>
          <cell r="E85" t="str">
            <v>bad data</v>
          </cell>
          <cell r="F85" t="str">
            <v>bad data</v>
          </cell>
          <cell r="G85" t="str">
            <v>bad data</v>
          </cell>
          <cell r="H85" t="str">
            <v>bad data</v>
          </cell>
          <cell r="I85" t="str">
            <v>bad data</v>
          </cell>
          <cell r="J85" t="str">
            <v>bad data</v>
          </cell>
          <cell r="K85" t="str">
            <v>bad data</v>
          </cell>
          <cell r="L85" t="str">
            <v>bad data</v>
          </cell>
          <cell r="M85" t="str">
            <v>bad data</v>
          </cell>
        </row>
        <row r="86">
          <cell r="A86">
            <v>5</v>
          </cell>
          <cell r="B86" t="str">
            <v>bad data</v>
          </cell>
          <cell r="C86" t="str">
            <v>bad data</v>
          </cell>
          <cell r="D86" t="str">
            <v>bad data</v>
          </cell>
          <cell r="E86" t="str">
            <v>bad data</v>
          </cell>
          <cell r="F86" t="str">
            <v>bad data</v>
          </cell>
          <cell r="G86" t="str">
            <v>bad data</v>
          </cell>
          <cell r="H86" t="str">
            <v>bad data</v>
          </cell>
          <cell r="I86" t="str">
            <v>bad data</v>
          </cell>
          <cell r="J86" t="str">
            <v>bad data</v>
          </cell>
          <cell r="K86" t="str">
            <v>bad data</v>
          </cell>
          <cell r="L86" t="str">
            <v>bad data</v>
          </cell>
          <cell r="M86" t="str">
            <v>bad data</v>
          </cell>
        </row>
        <row r="87">
          <cell r="A87">
            <v>5.5</v>
          </cell>
          <cell r="B87" t="str">
            <v>bad data</v>
          </cell>
          <cell r="C87" t="str">
            <v>bad data</v>
          </cell>
          <cell r="D87" t="str">
            <v>bad data</v>
          </cell>
          <cell r="E87" t="str">
            <v>bad data</v>
          </cell>
          <cell r="F87" t="str">
            <v>bad data</v>
          </cell>
          <cell r="G87" t="str">
            <v>bad data</v>
          </cell>
          <cell r="H87" t="str">
            <v>bad data</v>
          </cell>
          <cell r="I87" t="str">
            <v>bad data</v>
          </cell>
          <cell r="J87" t="str">
            <v>bad data</v>
          </cell>
          <cell r="K87" t="str">
            <v>bad data</v>
          </cell>
          <cell r="L87" t="str">
            <v>bad data</v>
          </cell>
          <cell r="M87" t="str">
            <v>bad data</v>
          </cell>
        </row>
        <row r="88">
          <cell r="A88">
            <v>6</v>
          </cell>
          <cell r="B88" t="str">
            <v>bad data</v>
          </cell>
          <cell r="C88" t="str">
            <v>bad data</v>
          </cell>
          <cell r="D88" t="str">
            <v>bad data</v>
          </cell>
          <cell r="E88" t="str">
            <v>bad data</v>
          </cell>
          <cell r="F88" t="str">
            <v>bad data</v>
          </cell>
          <cell r="G88" t="str">
            <v>bad data</v>
          </cell>
          <cell r="H88" t="str">
            <v>bad data</v>
          </cell>
          <cell r="I88" t="str">
            <v>bad data</v>
          </cell>
          <cell r="J88" t="str">
            <v>bad data</v>
          </cell>
          <cell r="K88" t="str">
            <v>bad data</v>
          </cell>
          <cell r="L88" t="str">
            <v>bad data</v>
          </cell>
          <cell r="M88" t="str">
            <v>bad data</v>
          </cell>
        </row>
        <row r="89">
          <cell r="A89">
            <v>6.5</v>
          </cell>
          <cell r="B89" t="str">
            <v>bad data</v>
          </cell>
          <cell r="C89" t="str">
            <v>bad data</v>
          </cell>
          <cell r="D89" t="str">
            <v>bad data</v>
          </cell>
          <cell r="E89" t="str">
            <v>bad data</v>
          </cell>
          <cell r="F89" t="str">
            <v>bad data</v>
          </cell>
          <cell r="G89" t="str">
            <v>bad data</v>
          </cell>
          <cell r="H89" t="str">
            <v>bad data</v>
          </cell>
          <cell r="I89" t="str">
            <v>bad data</v>
          </cell>
          <cell r="J89" t="str">
            <v>bad data</v>
          </cell>
          <cell r="K89" t="str">
            <v>bad data</v>
          </cell>
          <cell r="L89" t="str">
            <v>bad data</v>
          </cell>
          <cell r="M89" t="str">
            <v>bad data</v>
          </cell>
        </row>
        <row r="90">
          <cell r="A90">
            <v>7</v>
          </cell>
          <cell r="B90" t="str">
            <v>bad data</v>
          </cell>
          <cell r="C90" t="str">
            <v>bad data</v>
          </cell>
          <cell r="D90" t="str">
            <v>bad data</v>
          </cell>
          <cell r="E90" t="str">
            <v>bad data</v>
          </cell>
          <cell r="F90" t="str">
            <v>bad data</v>
          </cell>
          <cell r="G90" t="str">
            <v>bad data</v>
          </cell>
          <cell r="H90" t="str">
            <v>bad data</v>
          </cell>
          <cell r="I90" t="str">
            <v>bad data</v>
          </cell>
          <cell r="J90" t="str">
            <v>bad data</v>
          </cell>
          <cell r="K90" t="str">
            <v>bad data</v>
          </cell>
          <cell r="L90" t="str">
            <v>bad data</v>
          </cell>
          <cell r="M90" t="str">
            <v>bad data</v>
          </cell>
        </row>
        <row r="91">
          <cell r="A91">
            <v>7.5</v>
          </cell>
          <cell r="B91" t="str">
            <v>bad data</v>
          </cell>
          <cell r="C91" t="str">
            <v>bad data</v>
          </cell>
          <cell r="D91" t="str">
            <v>bad data</v>
          </cell>
          <cell r="E91" t="str">
            <v>bad data</v>
          </cell>
          <cell r="F91" t="str">
            <v>bad data</v>
          </cell>
          <cell r="G91" t="str">
            <v>bad data</v>
          </cell>
          <cell r="H91" t="str">
            <v>bad data</v>
          </cell>
          <cell r="I91" t="str">
            <v>bad data</v>
          </cell>
          <cell r="J91" t="str">
            <v>bad data</v>
          </cell>
          <cell r="K91" t="str">
            <v>bad data</v>
          </cell>
          <cell r="L91" t="str">
            <v>bad data</v>
          </cell>
          <cell r="M91" t="str">
            <v>bad data</v>
          </cell>
        </row>
        <row r="92">
          <cell r="A92">
            <v>8</v>
          </cell>
          <cell r="B92" t="str">
            <v>bad data</v>
          </cell>
          <cell r="C92" t="str">
            <v>bad data</v>
          </cell>
          <cell r="D92" t="str">
            <v>bad data</v>
          </cell>
          <cell r="E92" t="str">
            <v>bad data</v>
          </cell>
          <cell r="F92" t="str">
            <v>bad data</v>
          </cell>
          <cell r="G92" t="str">
            <v>bad data</v>
          </cell>
          <cell r="H92" t="str">
            <v>bad data</v>
          </cell>
          <cell r="I92" t="str">
            <v>bad data</v>
          </cell>
          <cell r="J92" t="str">
            <v>bad data</v>
          </cell>
          <cell r="K92" t="str">
            <v>bad data</v>
          </cell>
          <cell r="L92" t="str">
            <v>bad data</v>
          </cell>
          <cell r="M92" t="str">
            <v>bad data</v>
          </cell>
        </row>
        <row r="93">
          <cell r="A93">
            <v>8.5</v>
          </cell>
          <cell r="B93" t="str">
            <v>bad data</v>
          </cell>
          <cell r="C93" t="str">
            <v>bad data</v>
          </cell>
          <cell r="D93" t="str">
            <v>bad data</v>
          </cell>
          <cell r="E93" t="str">
            <v>bad data</v>
          </cell>
          <cell r="F93" t="str">
            <v>bad data</v>
          </cell>
          <cell r="G93" t="str">
            <v>bad data</v>
          </cell>
          <cell r="H93" t="str">
            <v>bad data</v>
          </cell>
          <cell r="I93" t="str">
            <v>bad data</v>
          </cell>
          <cell r="J93" t="str">
            <v>bad data</v>
          </cell>
          <cell r="K93" t="str">
            <v>bad data</v>
          </cell>
          <cell r="L93" t="str">
            <v>bad data</v>
          </cell>
          <cell r="M93" t="str">
            <v>bad data</v>
          </cell>
        </row>
        <row r="94">
          <cell r="A94">
            <v>9</v>
          </cell>
          <cell r="B94" t="str">
            <v>bad data</v>
          </cell>
          <cell r="C94" t="str">
            <v>bad data</v>
          </cell>
          <cell r="D94" t="str">
            <v>bad data</v>
          </cell>
          <cell r="E94" t="str">
            <v>bad data</v>
          </cell>
          <cell r="F94" t="str">
            <v>bad data</v>
          </cell>
          <cell r="G94" t="str">
            <v>bad data</v>
          </cell>
          <cell r="H94" t="str">
            <v>bad data</v>
          </cell>
          <cell r="I94" t="str">
            <v>bad data</v>
          </cell>
          <cell r="J94" t="str">
            <v>bad data</v>
          </cell>
          <cell r="K94" t="str">
            <v>bad data</v>
          </cell>
          <cell r="L94" t="str">
            <v>bad data</v>
          </cell>
          <cell r="M94" t="str">
            <v>bad data</v>
          </cell>
        </row>
        <row r="95">
          <cell r="A95">
            <v>9.5</v>
          </cell>
          <cell r="B95" t="str">
            <v>bad data</v>
          </cell>
          <cell r="C95" t="str">
            <v>bad data</v>
          </cell>
          <cell r="D95" t="str">
            <v>bad data</v>
          </cell>
          <cell r="E95" t="str">
            <v>bad data</v>
          </cell>
          <cell r="F95" t="str">
            <v>bad data</v>
          </cell>
          <cell r="G95" t="str">
            <v>bad data</v>
          </cell>
          <cell r="H95" t="str">
            <v>bad data</v>
          </cell>
          <cell r="I95" t="str">
            <v>bad data</v>
          </cell>
          <cell r="J95" t="str">
            <v>bad data</v>
          </cell>
          <cell r="K95" t="str">
            <v>bad data</v>
          </cell>
          <cell r="L95" t="str">
            <v>bad data</v>
          </cell>
          <cell r="M95" t="str">
            <v>bad data</v>
          </cell>
        </row>
        <row r="100">
          <cell r="F100">
            <v>1</v>
          </cell>
          <cell r="G100">
            <v>0.28000000000000003</v>
          </cell>
        </row>
        <row r="101">
          <cell r="F101">
            <v>3</v>
          </cell>
          <cell r="G101">
            <v>0.249</v>
          </cell>
        </row>
        <row r="102">
          <cell r="F102">
            <v>5</v>
          </cell>
          <cell r="G102">
            <v>0.218</v>
          </cell>
        </row>
        <row r="103">
          <cell r="F103">
            <v>7</v>
          </cell>
          <cell r="G103">
            <v>0.188</v>
          </cell>
        </row>
        <row r="104">
          <cell r="F104">
            <v>8</v>
          </cell>
          <cell r="G104">
            <v>0.16800000000000001</v>
          </cell>
        </row>
        <row r="105">
          <cell r="F105">
            <v>10</v>
          </cell>
          <cell r="G105">
            <v>0.13800000000000001</v>
          </cell>
        </row>
        <row r="106">
          <cell r="F106">
            <v>12</v>
          </cell>
          <cell r="G106">
            <v>0.109</v>
          </cell>
        </row>
        <row r="107">
          <cell r="F107">
            <v>14</v>
          </cell>
          <cell r="G107">
            <v>7.9000000000000001E-2</v>
          </cell>
        </row>
        <row r="108">
          <cell r="F108">
            <v>16</v>
          </cell>
          <cell r="G108">
            <v>6.4000000000000001E-2</v>
          </cell>
        </row>
        <row r="109">
          <cell r="F109" t="str">
            <v>12***</v>
          </cell>
          <cell r="G109">
            <v>0.109</v>
          </cell>
        </row>
        <row r="110">
          <cell r="F110" t="str">
            <v>12***</v>
          </cell>
          <cell r="G110">
            <v>0.109</v>
          </cell>
        </row>
        <row r="111">
          <cell r="F111" t="str">
            <v>16**</v>
          </cell>
          <cell r="G111">
            <v>6.4000000000000001E-2</v>
          </cell>
        </row>
        <row r="112">
          <cell r="F112" t="str">
            <v>16***</v>
          </cell>
          <cell r="G112">
            <v>6.4000000000000001E-2</v>
          </cell>
        </row>
        <row r="113">
          <cell r="F113" t="str">
            <v>bad data</v>
          </cell>
          <cell r="G113" t="str">
            <v>bad data</v>
          </cell>
        </row>
        <row r="114">
          <cell r="F114" t="str">
            <v>min</v>
          </cell>
          <cell r="G114" t="str">
            <v>use min</v>
          </cell>
        </row>
        <row r="115">
          <cell r="F115" t="str">
            <v>n/a</v>
          </cell>
          <cell r="G115" t="str">
            <v>n/a</v>
          </cell>
        </row>
      </sheetData>
      <sheetData sheetId="4">
        <row r="7">
          <cell r="B7">
            <v>0</v>
          </cell>
          <cell r="C7">
            <v>3</v>
          </cell>
          <cell r="D7">
            <v>3.8</v>
          </cell>
          <cell r="E7">
            <v>3.8</v>
          </cell>
          <cell r="F7">
            <v>4.2</v>
          </cell>
        </row>
        <row r="8">
          <cell r="B8">
            <v>0.5</v>
          </cell>
          <cell r="C8">
            <v>3</v>
          </cell>
          <cell r="D8">
            <v>3.8</v>
          </cell>
          <cell r="E8">
            <v>3.8</v>
          </cell>
          <cell r="F8">
            <v>4.2</v>
          </cell>
        </row>
        <row r="9">
          <cell r="B9">
            <v>0.75</v>
          </cell>
          <cell r="C9">
            <v>3</v>
          </cell>
          <cell r="D9">
            <v>3.8</v>
          </cell>
          <cell r="E9">
            <v>3.8</v>
          </cell>
          <cell r="F9">
            <v>4.2</v>
          </cell>
        </row>
        <row r="10">
          <cell r="B10">
            <v>1</v>
          </cell>
          <cell r="C10">
            <v>3.2</v>
          </cell>
          <cell r="D10">
            <v>4.0999999999999996</v>
          </cell>
          <cell r="E10">
            <v>4.0999999999999996</v>
          </cell>
          <cell r="F10">
            <v>4.5999999999999996</v>
          </cell>
        </row>
        <row r="11">
          <cell r="B11">
            <v>1.25</v>
          </cell>
          <cell r="C11">
            <v>3.2</v>
          </cell>
          <cell r="D11">
            <v>4.0999999999999996</v>
          </cell>
          <cell r="E11">
            <v>4.0999999999999996</v>
          </cell>
          <cell r="F11">
            <v>4.5999999999999996</v>
          </cell>
        </row>
        <row r="12">
          <cell r="B12">
            <v>1.5</v>
          </cell>
          <cell r="C12">
            <v>3.2</v>
          </cell>
          <cell r="D12">
            <v>4.0999999999999996</v>
          </cell>
          <cell r="E12">
            <v>4.0999999999999996</v>
          </cell>
          <cell r="F12">
            <v>4.5999999999999996</v>
          </cell>
        </row>
        <row r="13">
          <cell r="B13">
            <v>1.75</v>
          </cell>
          <cell r="C13">
            <v>3.2</v>
          </cell>
          <cell r="D13">
            <v>4.0999999999999996</v>
          </cell>
          <cell r="E13">
            <v>4.0999999999999996</v>
          </cell>
          <cell r="F13">
            <v>4.5999999999999996</v>
          </cell>
        </row>
        <row r="14">
          <cell r="B14">
            <v>2</v>
          </cell>
          <cell r="C14">
            <v>3.2</v>
          </cell>
          <cell r="D14">
            <v>4.0999999999999996</v>
          </cell>
          <cell r="E14">
            <v>4.0999999999999996</v>
          </cell>
          <cell r="F14">
            <v>4.5999999999999996</v>
          </cell>
        </row>
        <row r="15">
          <cell r="B15">
            <v>2.25</v>
          </cell>
          <cell r="C15">
            <v>3.2</v>
          </cell>
          <cell r="D15">
            <v>4.0999999999999996</v>
          </cell>
          <cell r="E15">
            <v>4.0999999999999996</v>
          </cell>
          <cell r="F15">
            <v>4.5999999999999996</v>
          </cell>
        </row>
        <row r="16">
          <cell r="B16">
            <v>2.5</v>
          </cell>
          <cell r="C16">
            <v>3.2</v>
          </cell>
          <cell r="D16">
            <v>4.0999999999999996</v>
          </cell>
          <cell r="E16">
            <v>4.0999999999999996</v>
          </cell>
          <cell r="F16">
            <v>4.5999999999999996</v>
          </cell>
        </row>
        <row r="17">
          <cell r="B17">
            <v>2.75</v>
          </cell>
          <cell r="C17">
            <v>3.2</v>
          </cell>
          <cell r="D17">
            <v>4.0999999999999996</v>
          </cell>
          <cell r="E17">
            <v>4.0999999999999996</v>
          </cell>
          <cell r="F17">
            <v>4.5999999999999996</v>
          </cell>
        </row>
        <row r="18">
          <cell r="B18">
            <v>3</v>
          </cell>
          <cell r="C18">
            <v>3.2</v>
          </cell>
          <cell r="D18">
            <v>4.0999999999999996</v>
          </cell>
          <cell r="E18">
            <v>4.0999999999999996</v>
          </cell>
          <cell r="F18">
            <v>4.5999999999999996</v>
          </cell>
        </row>
        <row r="19">
          <cell r="B19">
            <v>3.25</v>
          </cell>
          <cell r="C19">
            <v>3.6</v>
          </cell>
          <cell r="D19">
            <v>4.5</v>
          </cell>
          <cell r="E19">
            <v>4.5</v>
          </cell>
          <cell r="F19">
            <v>5</v>
          </cell>
        </row>
        <row r="20">
          <cell r="B20">
            <v>3.5</v>
          </cell>
          <cell r="C20">
            <v>3.6</v>
          </cell>
          <cell r="D20">
            <v>4.5</v>
          </cell>
          <cell r="E20">
            <v>4.5</v>
          </cell>
          <cell r="F20">
            <v>5</v>
          </cell>
        </row>
        <row r="21">
          <cell r="B21">
            <v>3.75</v>
          </cell>
          <cell r="C21">
            <v>3.6</v>
          </cell>
          <cell r="D21">
            <v>4.5</v>
          </cell>
          <cell r="E21">
            <v>4.5</v>
          </cell>
          <cell r="F21">
            <v>5</v>
          </cell>
        </row>
        <row r="22">
          <cell r="B22">
            <v>4</v>
          </cell>
          <cell r="C22">
            <v>3.6</v>
          </cell>
          <cell r="D22">
            <v>4.5</v>
          </cell>
          <cell r="E22">
            <v>4.5</v>
          </cell>
          <cell r="F22">
            <v>5</v>
          </cell>
        </row>
        <row r="23">
          <cell r="B23">
            <v>4.25</v>
          </cell>
          <cell r="C23">
            <v>3.6</v>
          </cell>
          <cell r="D23">
            <v>4.5</v>
          </cell>
          <cell r="E23">
            <v>4.5</v>
          </cell>
          <cell r="F23">
            <v>5</v>
          </cell>
        </row>
        <row r="24">
          <cell r="B24">
            <v>4.5</v>
          </cell>
          <cell r="C24">
            <v>3.6</v>
          </cell>
          <cell r="D24">
            <v>4.5</v>
          </cell>
          <cell r="E24">
            <v>4.5</v>
          </cell>
          <cell r="F24">
            <v>5</v>
          </cell>
        </row>
        <row r="25">
          <cell r="B25">
            <v>4.75</v>
          </cell>
          <cell r="C25">
            <v>3.6</v>
          </cell>
          <cell r="D25">
            <v>4.5</v>
          </cell>
          <cell r="E25">
            <v>4.5</v>
          </cell>
          <cell r="F25">
            <v>5</v>
          </cell>
        </row>
        <row r="26">
          <cell r="B26">
            <v>5</v>
          </cell>
          <cell r="C26">
            <v>3.6</v>
          </cell>
          <cell r="D26">
            <v>4.5</v>
          </cell>
          <cell r="E26">
            <v>4.5</v>
          </cell>
          <cell r="F26">
            <v>5</v>
          </cell>
        </row>
        <row r="27">
          <cell r="B27">
            <v>5.25</v>
          </cell>
          <cell r="C27">
            <v>3.6</v>
          </cell>
          <cell r="D27">
            <v>4.5</v>
          </cell>
          <cell r="E27">
            <v>4.5</v>
          </cell>
          <cell r="F27">
            <v>5</v>
          </cell>
        </row>
        <row r="28">
          <cell r="B28">
            <v>5.5</v>
          </cell>
          <cell r="C28">
            <v>3.6</v>
          </cell>
          <cell r="D28">
            <v>4.5</v>
          </cell>
          <cell r="E28">
            <v>4.5</v>
          </cell>
          <cell r="F28">
            <v>5</v>
          </cell>
        </row>
        <row r="29">
          <cell r="B29">
            <v>5.75</v>
          </cell>
          <cell r="C29">
            <v>3.6</v>
          </cell>
          <cell r="D29">
            <v>4.5</v>
          </cell>
          <cell r="E29">
            <v>4.5</v>
          </cell>
          <cell r="F29">
            <v>5</v>
          </cell>
        </row>
        <row r="30">
          <cell r="B30">
            <v>6</v>
          </cell>
          <cell r="C30">
            <v>3.6</v>
          </cell>
          <cell r="D30">
            <v>4.5</v>
          </cell>
          <cell r="E30">
            <v>4.5</v>
          </cell>
          <cell r="F30">
            <v>5</v>
          </cell>
        </row>
        <row r="31">
          <cell r="B31">
            <v>6.25</v>
          </cell>
          <cell r="C31">
            <v>3.6</v>
          </cell>
          <cell r="D31">
            <v>4.5</v>
          </cell>
          <cell r="E31">
            <v>4.5</v>
          </cell>
          <cell r="F31">
            <v>5</v>
          </cell>
        </row>
        <row r="32">
          <cell r="B32">
            <v>6.5</v>
          </cell>
          <cell r="C32">
            <v>3.6</v>
          </cell>
          <cell r="D32">
            <v>4.5</v>
          </cell>
          <cell r="E32">
            <v>4.5</v>
          </cell>
          <cell r="F32">
            <v>5</v>
          </cell>
        </row>
        <row r="33">
          <cell r="B33">
            <v>6.75</v>
          </cell>
          <cell r="C33">
            <v>3.6</v>
          </cell>
          <cell r="D33">
            <v>4.5</v>
          </cell>
          <cell r="E33">
            <v>4.5</v>
          </cell>
          <cell r="F33">
            <v>5</v>
          </cell>
        </row>
        <row r="34">
          <cell r="B34">
            <v>7</v>
          </cell>
          <cell r="C34">
            <v>3.6</v>
          </cell>
          <cell r="D34">
            <v>4.5</v>
          </cell>
          <cell r="E34">
            <v>4.5</v>
          </cell>
          <cell r="F34">
            <v>5</v>
          </cell>
        </row>
        <row r="35">
          <cell r="B35">
            <v>7.25</v>
          </cell>
          <cell r="C35">
            <v>3.6</v>
          </cell>
          <cell r="D35">
            <v>4.5</v>
          </cell>
          <cell r="E35">
            <v>4.5</v>
          </cell>
          <cell r="F35">
            <v>5</v>
          </cell>
        </row>
        <row r="36">
          <cell r="B36">
            <v>7.5</v>
          </cell>
          <cell r="C36">
            <v>3.6</v>
          </cell>
          <cell r="D36">
            <v>4.5</v>
          </cell>
          <cell r="E36">
            <v>4.5</v>
          </cell>
          <cell r="F36">
            <v>5</v>
          </cell>
        </row>
        <row r="37">
          <cell r="B37">
            <v>7.75</v>
          </cell>
          <cell r="C37">
            <v>3.6</v>
          </cell>
          <cell r="D37">
            <v>4.5</v>
          </cell>
          <cell r="E37">
            <v>4.5</v>
          </cell>
          <cell r="F37">
            <v>5</v>
          </cell>
        </row>
        <row r="38">
          <cell r="B38">
            <v>8</v>
          </cell>
          <cell r="C38">
            <v>3.6</v>
          </cell>
          <cell r="D38">
            <v>4.5</v>
          </cell>
          <cell r="E38">
            <v>4.5</v>
          </cell>
          <cell r="F38">
            <v>5</v>
          </cell>
        </row>
        <row r="39">
          <cell r="B39">
            <v>8.25</v>
          </cell>
          <cell r="C39">
            <v>3.6</v>
          </cell>
          <cell r="D39">
            <v>4.5</v>
          </cell>
          <cell r="E39">
            <v>4.5</v>
          </cell>
          <cell r="F39">
            <v>5</v>
          </cell>
        </row>
        <row r="40">
          <cell r="B40">
            <v>8.5</v>
          </cell>
          <cell r="C40">
            <v>3.6</v>
          </cell>
          <cell r="D40">
            <v>4.5</v>
          </cell>
          <cell r="E40">
            <v>4.5</v>
          </cell>
          <cell r="F40">
            <v>5</v>
          </cell>
        </row>
        <row r="41">
          <cell r="B41">
            <v>8.75</v>
          </cell>
          <cell r="C41">
            <v>3.6</v>
          </cell>
          <cell r="D41">
            <v>4.5</v>
          </cell>
          <cell r="E41">
            <v>4.5</v>
          </cell>
          <cell r="F41">
            <v>5</v>
          </cell>
        </row>
        <row r="42">
          <cell r="B42">
            <v>9</v>
          </cell>
          <cell r="C42">
            <v>3.6</v>
          </cell>
          <cell r="D42">
            <v>4.5</v>
          </cell>
          <cell r="E42">
            <v>4.5</v>
          </cell>
          <cell r="F42">
            <v>5</v>
          </cell>
        </row>
        <row r="43">
          <cell r="B43">
            <v>9.25</v>
          </cell>
          <cell r="C43">
            <v>3.6</v>
          </cell>
          <cell r="D43">
            <v>4.5</v>
          </cell>
          <cell r="E43">
            <v>4.5</v>
          </cell>
          <cell r="F43">
            <v>5</v>
          </cell>
        </row>
        <row r="44">
          <cell r="B44">
            <v>9.5</v>
          </cell>
          <cell r="C44">
            <v>3.6</v>
          </cell>
          <cell r="D44">
            <v>4.5</v>
          </cell>
          <cell r="E44">
            <v>4.5</v>
          </cell>
          <cell r="F44">
            <v>5</v>
          </cell>
        </row>
        <row r="45">
          <cell r="B45">
            <v>9.75</v>
          </cell>
          <cell r="C45">
            <v>3.6</v>
          </cell>
          <cell r="D45">
            <v>4.5</v>
          </cell>
          <cell r="E45">
            <v>4.5</v>
          </cell>
          <cell r="F45">
            <v>5</v>
          </cell>
        </row>
        <row r="46">
          <cell r="B46">
            <v>10</v>
          </cell>
          <cell r="C46">
            <v>3.6</v>
          </cell>
          <cell r="D46">
            <v>4.5</v>
          </cell>
          <cell r="E46">
            <v>4.5</v>
          </cell>
          <cell r="F46">
            <v>5</v>
          </cell>
        </row>
        <row r="47">
          <cell r="B47">
            <v>10.25</v>
          </cell>
          <cell r="C47">
            <v>4</v>
          </cell>
          <cell r="D47">
            <v>5</v>
          </cell>
          <cell r="E47">
            <v>5</v>
          </cell>
          <cell r="F47">
            <v>5.5</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rainageInventory"/>
      <sheetName val="DrainageAreas"/>
      <sheetName val="DrainageAreasMOTStage2_4'Shy"/>
      <sheetName val="DitchDrainageAreas_EB"/>
      <sheetName val="DitchDrainageAreas_WB"/>
      <sheetName val="CulvertTrailOfChanges"/>
      <sheetName val="CulvertData1"/>
      <sheetName val="MaterialSelectionCulvert1"/>
      <sheetName val="Regression1"/>
      <sheetName val="CulvertData2"/>
      <sheetName val="MaterialSelectionCulvert2"/>
      <sheetName val="RationalMethod-2"/>
      <sheetName val="Regression2"/>
      <sheetName val="CulvertData3"/>
      <sheetName val="MaterialSelectionCulvert3"/>
      <sheetName val="RationalMethod-3"/>
      <sheetName val="Regression3"/>
      <sheetName val="CulvertData4"/>
      <sheetName val="MaterialSelectionCulvert4"/>
      <sheetName val="RationalMethod-4"/>
      <sheetName val="Regression4"/>
      <sheetName val="CulvertData5"/>
      <sheetName val="MaterialSelectionCulvert5"/>
      <sheetName val="Regression5"/>
      <sheetName val="ODOT Intensity Constants"/>
    </sheetNames>
    <sheetDataSet>
      <sheetData sheetId="0"/>
      <sheetData sheetId="1"/>
      <sheetData sheetId="2"/>
      <sheetData sheetId="3"/>
      <sheetData sheetId="4"/>
      <sheetData sheetId="5"/>
      <sheetData sheetId="6"/>
      <sheetData sheetId="7"/>
      <sheetData sheetId="8"/>
      <sheetData sheetId="9"/>
      <sheetData sheetId="10"/>
      <sheetData sheetId="11">
        <row r="8">
          <cell r="B8" t="str">
            <v>Pavement</v>
          </cell>
          <cell r="C8">
            <v>40290.629999999997</v>
          </cell>
          <cell r="D8">
            <v>0.92500000000000004</v>
          </cell>
          <cell r="E8">
            <v>0.9</v>
          </cell>
        </row>
        <row r="9">
          <cell r="B9" t="str">
            <v>Berms &amp; slopes 4:1 or flatter</v>
          </cell>
          <cell r="C9">
            <v>116099.02</v>
          </cell>
          <cell r="D9">
            <v>2.665</v>
          </cell>
          <cell r="E9">
            <v>0.5</v>
          </cell>
        </row>
        <row r="10">
          <cell r="B10" t="str">
            <v>Berms &amp; slopes steeper than 4:1</v>
          </cell>
          <cell r="D10">
            <v>0</v>
          </cell>
          <cell r="E10">
            <v>0.7</v>
          </cell>
        </row>
        <row r="11">
          <cell r="B11" t="str">
            <v>Residential (single family)</v>
          </cell>
          <cell r="D11">
            <v>0</v>
          </cell>
          <cell r="E11">
            <v>0.4</v>
          </cell>
        </row>
        <row r="12">
          <cell r="B12" t="str">
            <v>Residential (multi-family)</v>
          </cell>
          <cell r="D12">
            <v>0</v>
          </cell>
          <cell r="E12">
            <v>0.55000000000000004</v>
          </cell>
        </row>
        <row r="13">
          <cell r="B13" t="str">
            <v>Woods</v>
          </cell>
          <cell r="D13">
            <v>0</v>
          </cell>
          <cell r="E13">
            <v>0.3</v>
          </cell>
        </row>
        <row r="14">
          <cell r="B14" t="str">
            <v>Cultivated</v>
          </cell>
          <cell r="D14">
            <v>0</v>
          </cell>
          <cell r="E14">
            <v>0.45</v>
          </cell>
        </row>
        <row r="32">
          <cell r="E32" t="str">
            <v>Forest w/ heavy ground litter</v>
          </cell>
          <cell r="G32">
            <v>7.5999999999999998E-2</v>
          </cell>
        </row>
        <row r="33">
          <cell r="E33" t="str">
            <v>Min. tillage cultivated; woodland</v>
          </cell>
          <cell r="G33">
            <v>0.152</v>
          </cell>
        </row>
        <row r="34">
          <cell r="E34" t="str">
            <v>Short grass pasture</v>
          </cell>
          <cell r="G34">
            <v>0.21299999999999999</v>
          </cell>
        </row>
        <row r="35">
          <cell r="E35" t="str">
            <v>Cultivated straight row</v>
          </cell>
          <cell r="G35">
            <v>0.27400000000000002</v>
          </cell>
        </row>
        <row r="36">
          <cell r="E36" t="str">
            <v>Poor grass; untilled</v>
          </cell>
          <cell r="G36">
            <v>0.30499999999999999</v>
          </cell>
        </row>
        <row r="37">
          <cell r="E37" t="str">
            <v>Grassed waterways</v>
          </cell>
          <cell r="G37">
            <v>0.45700000000000002</v>
          </cell>
        </row>
        <row r="38">
          <cell r="E38" t="str">
            <v>Unpaved area; bare soil</v>
          </cell>
          <cell r="G38">
            <v>0.49099999999999999</v>
          </cell>
        </row>
        <row r="39">
          <cell r="E39" t="str">
            <v>Paved area</v>
          </cell>
          <cell r="G39">
            <v>0.61899999999999999</v>
          </cell>
        </row>
      </sheetData>
      <sheetData sheetId="12"/>
      <sheetData sheetId="13"/>
      <sheetData sheetId="14"/>
      <sheetData sheetId="15"/>
      <sheetData sheetId="16"/>
      <sheetData sheetId="17"/>
      <sheetData sheetId="18"/>
      <sheetData sheetId="19"/>
      <sheetData sheetId="20"/>
      <sheetData sheetId="21"/>
      <sheetData sheetId="22"/>
      <sheetData sheetId="23"/>
      <sheetData sheetId="2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alculator"/>
      <sheetName val="Vertical Alignment"/>
      <sheetName val="DesignDischargeRationalMethod"/>
      <sheetName val="ODOT Intensity Constants"/>
      <sheetName val="ODOT Intensity Constants_Jul14"/>
      <sheetName val="USGS RC Table"/>
      <sheetName val="Vertical SSD Data"/>
      <sheetName val="Spiral Table"/>
      <sheetName val="CurbReturns"/>
      <sheetName val="CurbReturnsProfile"/>
      <sheetName val="602-1E"/>
      <sheetName val="ODOT vs CoT Rainfall"/>
    </sheetNames>
    <sheetDataSet>
      <sheetData sheetId="0"/>
      <sheetData sheetId="1"/>
      <sheetData sheetId="2"/>
      <sheetData sheetId="3"/>
      <sheetData sheetId="4"/>
      <sheetData sheetId="5">
        <row r="3">
          <cell r="C3">
            <v>56.1</v>
          </cell>
          <cell r="D3">
            <v>84.5</v>
          </cell>
          <cell r="E3">
            <v>104</v>
          </cell>
          <cell r="F3">
            <v>129</v>
          </cell>
          <cell r="G3">
            <v>148</v>
          </cell>
          <cell r="H3">
            <v>167</v>
          </cell>
        </row>
        <row r="4">
          <cell r="C4">
            <v>40.200000000000003</v>
          </cell>
          <cell r="D4">
            <v>58.4</v>
          </cell>
          <cell r="E4">
            <v>69.3</v>
          </cell>
          <cell r="F4">
            <v>82.2</v>
          </cell>
          <cell r="G4">
            <v>91.2</v>
          </cell>
          <cell r="H4">
            <v>99.7</v>
          </cell>
        </row>
        <row r="5">
          <cell r="C5">
            <v>93.5</v>
          </cell>
          <cell r="D5">
            <v>133</v>
          </cell>
          <cell r="E5">
            <v>159</v>
          </cell>
          <cell r="F5">
            <v>191</v>
          </cell>
          <cell r="G5">
            <v>214</v>
          </cell>
          <cell r="H5">
            <v>236</v>
          </cell>
        </row>
      </sheetData>
      <sheetData sheetId="6"/>
      <sheetData sheetId="7"/>
      <sheetData sheetId="8"/>
      <sheetData sheetId="9" refreshError="1"/>
      <sheetData sheetId="10"/>
      <sheetData sheetId="1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73"/>
  <sheetViews>
    <sheetView tabSelected="1" view="pageBreakPreview" zoomScaleNormal="100" zoomScaleSheetLayoutView="100" workbookViewId="0">
      <selection activeCell="C65" sqref="C65"/>
    </sheetView>
  </sheetViews>
  <sheetFormatPr defaultColWidth="9.140625" defaultRowHeight="15" x14ac:dyDescent="0.25"/>
  <cols>
    <col min="1" max="1" width="60.7109375" customWidth="1"/>
    <col min="2" max="4" width="14.7109375" customWidth="1"/>
    <col min="5" max="6" width="15.7109375" customWidth="1"/>
  </cols>
  <sheetData>
    <row r="1" spans="1:4" ht="22.5" customHeight="1" x14ac:dyDescent="0.3">
      <c r="A1" s="33" t="s">
        <v>28</v>
      </c>
      <c r="B1" s="33"/>
      <c r="C1" s="33"/>
      <c r="D1" s="33"/>
    </row>
    <row r="2" spans="1:4" ht="22.5" customHeight="1" x14ac:dyDescent="0.3">
      <c r="A2" s="33" t="s">
        <v>27</v>
      </c>
      <c r="B2" s="33"/>
      <c r="C2" s="33"/>
      <c r="D2" s="33"/>
    </row>
    <row r="3" spans="1:4" ht="15.75" thickBot="1" x14ac:dyDescent="0.3">
      <c r="A3" s="24" t="s">
        <v>7</v>
      </c>
      <c r="B3" s="28" t="s">
        <v>56</v>
      </c>
      <c r="C3" s="28" t="s">
        <v>24</v>
      </c>
      <c r="D3" s="28" t="s">
        <v>26</v>
      </c>
    </row>
    <row r="4" spans="1:4" ht="15.75" thickTop="1" x14ac:dyDescent="0.25">
      <c r="A4" s="3" t="s">
        <v>23</v>
      </c>
      <c r="B4" s="27">
        <v>72</v>
      </c>
      <c r="C4" s="27">
        <f t="shared" ref="C4:D4" si="0">$B$4</f>
        <v>72</v>
      </c>
      <c r="D4" s="27">
        <f t="shared" si="0"/>
        <v>72</v>
      </c>
    </row>
    <row r="5" spans="1:4" x14ac:dyDescent="0.25">
      <c r="A5" s="3" t="s">
        <v>50</v>
      </c>
      <c r="B5" s="27" t="s">
        <v>3</v>
      </c>
      <c r="C5" s="27" t="str">
        <f t="shared" ref="C5:D5" si="1">$B$5</f>
        <v>N/A</v>
      </c>
      <c r="D5" s="27" t="str">
        <f t="shared" si="1"/>
        <v>N/A</v>
      </c>
    </row>
    <row r="6" spans="1:4" x14ac:dyDescent="0.25">
      <c r="A6" s="3" t="s">
        <v>5</v>
      </c>
      <c r="B6" s="27">
        <v>70</v>
      </c>
      <c r="C6" s="27">
        <v>70</v>
      </c>
      <c r="D6" s="27">
        <f t="shared" ref="D6" si="2">$C$6</f>
        <v>70</v>
      </c>
    </row>
    <row r="7" spans="1:4" x14ac:dyDescent="0.25">
      <c r="A7" s="3" t="s">
        <v>60</v>
      </c>
      <c r="B7" s="32">
        <v>795.9</v>
      </c>
      <c r="C7" s="32">
        <f t="shared" ref="C7:D7" si="3">$B$7</f>
        <v>795.9</v>
      </c>
      <c r="D7" s="32">
        <f t="shared" si="3"/>
        <v>795.9</v>
      </c>
    </row>
    <row r="8" spans="1:4" x14ac:dyDescent="0.25">
      <c r="A8" s="3" t="s">
        <v>8</v>
      </c>
      <c r="B8" s="16">
        <v>42</v>
      </c>
      <c r="C8" s="16">
        <v>42</v>
      </c>
      <c r="D8" s="16">
        <v>42</v>
      </c>
    </row>
    <row r="9" spans="1:4" x14ac:dyDescent="0.25">
      <c r="A9" s="3" t="s">
        <v>9</v>
      </c>
      <c r="B9" s="16">
        <v>42</v>
      </c>
      <c r="C9" s="16">
        <v>42</v>
      </c>
      <c r="D9" s="16">
        <v>42</v>
      </c>
    </row>
    <row r="10" spans="1:4" x14ac:dyDescent="0.25">
      <c r="A10" s="3" t="s">
        <v>0</v>
      </c>
      <c r="B10" s="13" t="s">
        <v>55</v>
      </c>
      <c r="C10" s="13" t="s">
        <v>54</v>
      </c>
      <c r="D10" s="13" t="s">
        <v>55</v>
      </c>
    </row>
    <row r="11" spans="1:4" x14ac:dyDescent="0.25">
      <c r="A11" s="3" t="s">
        <v>4</v>
      </c>
      <c r="B11" s="26">
        <v>2.3699999999999999E-2</v>
      </c>
      <c r="C11" s="26">
        <v>1.2E-2</v>
      </c>
      <c r="D11" s="26">
        <f>B11</f>
        <v>2.3699999999999999E-2</v>
      </c>
    </row>
    <row r="12" spans="1:4" x14ac:dyDescent="0.25">
      <c r="A12" s="3" t="s">
        <v>6</v>
      </c>
      <c r="B12" s="16">
        <v>152</v>
      </c>
      <c r="C12" s="16">
        <v>143</v>
      </c>
      <c r="D12" s="16">
        <v>143</v>
      </c>
    </row>
    <row r="13" spans="1:4" x14ac:dyDescent="0.25">
      <c r="A13" s="3" t="s">
        <v>15</v>
      </c>
      <c r="B13" s="14">
        <v>783.89</v>
      </c>
      <c r="C13" s="14">
        <v>783.89</v>
      </c>
      <c r="D13" s="14">
        <v>783.89</v>
      </c>
    </row>
    <row r="14" spans="1:4" x14ac:dyDescent="0.25">
      <c r="A14" s="3" t="s">
        <v>16</v>
      </c>
      <c r="B14" s="14">
        <v>780.02</v>
      </c>
      <c r="C14" s="14">
        <v>780</v>
      </c>
      <c r="D14" s="14">
        <v>780</v>
      </c>
    </row>
    <row r="15" spans="1:4" x14ac:dyDescent="0.25">
      <c r="A15" s="3" t="s">
        <v>18</v>
      </c>
      <c r="B15" s="17">
        <f>(B13-B14)/B12</f>
        <v>2.5460526315789503E-2</v>
      </c>
      <c r="C15" s="17">
        <f>(C13-C14)/C12</f>
        <v>2.7202797202797106E-2</v>
      </c>
      <c r="D15" s="17">
        <f>(D13-D14)/D12</f>
        <v>2.7202797202797106E-2</v>
      </c>
    </row>
    <row r="16" spans="1:4" x14ac:dyDescent="0.25">
      <c r="A16" s="3" t="s">
        <v>17</v>
      </c>
      <c r="B16" s="15">
        <f>B13+B9/12</f>
        <v>787.39</v>
      </c>
      <c r="C16" s="15">
        <f>C13+C9/12</f>
        <v>787.39</v>
      </c>
      <c r="D16" s="15">
        <f>D13+D9/12</f>
        <v>787.39</v>
      </c>
    </row>
    <row r="17" spans="1:16" x14ac:dyDescent="0.25">
      <c r="A17" s="3" t="s">
        <v>61</v>
      </c>
      <c r="B17" s="27">
        <v>1</v>
      </c>
      <c r="C17" s="27">
        <v>4.5</v>
      </c>
      <c r="D17" s="27">
        <v>1</v>
      </c>
    </row>
    <row r="18" spans="1:16" x14ac:dyDescent="0.25">
      <c r="A18" s="3" t="s">
        <v>62</v>
      </c>
      <c r="B18" s="31">
        <f>B7-B16-B17/12</f>
        <v>8.426666666666657</v>
      </c>
      <c r="C18" s="31">
        <f>C7-C16-C17/12</f>
        <v>8.1349999999999909</v>
      </c>
      <c r="D18" s="31">
        <f>D7-D16-D17/12</f>
        <v>8.426666666666657</v>
      </c>
    </row>
    <row r="19" spans="1:16" x14ac:dyDescent="0.25">
      <c r="A19" s="10"/>
    </row>
    <row r="20" spans="1:16" s="7" customFormat="1" ht="45" customHeight="1" x14ac:dyDescent="0.25">
      <c r="A20" s="34" t="s">
        <v>29</v>
      </c>
      <c r="B20" s="34"/>
      <c r="C20" s="34"/>
      <c r="D20" s="34"/>
      <c r="F20" s="2"/>
      <c r="G20" s="2"/>
      <c r="H20" s="2"/>
      <c r="I20" s="2"/>
      <c r="J20" s="2"/>
      <c r="K20" s="2"/>
      <c r="L20" s="2"/>
      <c r="M20" s="2"/>
      <c r="N20" s="2"/>
      <c r="O20" s="2"/>
      <c r="P20" s="2"/>
    </row>
    <row r="21" spans="1:16" x14ac:dyDescent="0.25">
      <c r="A21" s="10"/>
    </row>
    <row r="22" spans="1:16" ht="15.75" thickBot="1" x14ac:dyDescent="0.3">
      <c r="A22" s="24" t="s">
        <v>10</v>
      </c>
      <c r="B22" s="25"/>
      <c r="C22" s="25"/>
      <c r="D22" s="25"/>
    </row>
    <row r="23" spans="1:16" ht="15.75" thickTop="1" x14ac:dyDescent="0.25">
      <c r="A23" s="3" t="s">
        <v>51</v>
      </c>
      <c r="B23" s="19">
        <v>781.1</v>
      </c>
      <c r="C23" s="19">
        <f t="shared" ref="C23:D23" si="4">$B$23</f>
        <v>781.1</v>
      </c>
      <c r="D23" s="19">
        <f t="shared" si="4"/>
        <v>781.1</v>
      </c>
    </row>
    <row r="24" spans="1:16" x14ac:dyDescent="0.25">
      <c r="A24" s="3" t="s">
        <v>52</v>
      </c>
      <c r="B24" s="19">
        <v>781.1</v>
      </c>
      <c r="C24" s="19">
        <f t="shared" ref="C24:D24" si="5">$B$24</f>
        <v>781.1</v>
      </c>
      <c r="D24" s="19">
        <f t="shared" si="5"/>
        <v>781.1</v>
      </c>
    </row>
    <row r="25" spans="1:16" x14ac:dyDescent="0.25">
      <c r="A25" s="3" t="s">
        <v>53</v>
      </c>
      <c r="B25" s="19">
        <v>781.1</v>
      </c>
      <c r="C25" s="19">
        <f t="shared" ref="C25:D25" si="6">$B$25</f>
        <v>781.1</v>
      </c>
      <c r="D25" s="19">
        <f t="shared" si="6"/>
        <v>781.1</v>
      </c>
    </row>
    <row r="26" spans="1:16" x14ac:dyDescent="0.25">
      <c r="A26" s="10"/>
    </row>
    <row r="27" spans="1:16" ht="15.75" thickBot="1" x14ac:dyDescent="0.3">
      <c r="A27" s="24" t="s">
        <v>57</v>
      </c>
      <c r="B27" s="25"/>
      <c r="C27" s="25"/>
      <c r="D27" s="25"/>
    </row>
    <row r="28" spans="1:16" ht="15.75" thickTop="1" x14ac:dyDescent="0.25">
      <c r="A28" s="3" t="s">
        <v>31</v>
      </c>
      <c r="B28" s="18">
        <v>15</v>
      </c>
      <c r="C28" s="18">
        <v>15</v>
      </c>
      <c r="D28" s="18">
        <f t="shared" ref="D28" si="7">$C$28</f>
        <v>15</v>
      </c>
    </row>
    <row r="29" spans="1:16" x14ac:dyDescent="0.25">
      <c r="A29" s="3" t="s">
        <v>20</v>
      </c>
      <c r="B29" s="19">
        <v>785.6</v>
      </c>
      <c r="C29" s="19">
        <v>785.5</v>
      </c>
      <c r="D29" s="19">
        <v>785.6</v>
      </c>
    </row>
    <row r="30" spans="1:16" x14ac:dyDescent="0.25">
      <c r="A30" s="3"/>
    </row>
    <row r="31" spans="1:16" x14ac:dyDescent="0.25">
      <c r="A31" s="3" t="s">
        <v>32</v>
      </c>
      <c r="B31" s="18">
        <v>42</v>
      </c>
      <c r="C31" s="18">
        <v>42</v>
      </c>
      <c r="D31" s="18">
        <f t="shared" ref="D31" si="8">$C$31</f>
        <v>42</v>
      </c>
    </row>
    <row r="32" spans="1:16" x14ac:dyDescent="0.25">
      <c r="A32" s="3" t="s">
        <v>33</v>
      </c>
      <c r="B32" s="19">
        <v>787</v>
      </c>
      <c r="C32" s="19">
        <v>786.8</v>
      </c>
      <c r="D32" s="19">
        <v>786.96</v>
      </c>
    </row>
    <row r="33" spans="1:16" x14ac:dyDescent="0.25">
      <c r="A33" s="3" t="s">
        <v>34</v>
      </c>
      <c r="B33" s="19">
        <v>9</v>
      </c>
      <c r="C33" s="19">
        <v>15.24</v>
      </c>
      <c r="D33" s="19">
        <v>9.27</v>
      </c>
    </row>
    <row r="34" spans="1:16" x14ac:dyDescent="0.25">
      <c r="A34" s="3"/>
    </row>
    <row r="35" spans="1:16" x14ac:dyDescent="0.25">
      <c r="A35" s="3" t="s">
        <v>35</v>
      </c>
      <c r="B35" s="18">
        <v>50</v>
      </c>
      <c r="C35" s="18">
        <v>50</v>
      </c>
      <c r="D35" s="18">
        <f t="shared" ref="D35" si="9">$C$35</f>
        <v>50</v>
      </c>
    </row>
    <row r="36" spans="1:16" x14ac:dyDescent="0.25">
      <c r="A36" s="3" t="s">
        <v>36</v>
      </c>
      <c r="B36" s="19">
        <v>787.4</v>
      </c>
      <c r="C36" s="19">
        <v>787.1</v>
      </c>
      <c r="D36" s="19">
        <v>787.37</v>
      </c>
    </row>
    <row r="37" spans="1:16" x14ac:dyDescent="0.25">
      <c r="A37" s="3" t="s">
        <v>37</v>
      </c>
      <c r="B37" s="19">
        <v>9.4</v>
      </c>
      <c r="C37" s="19">
        <v>15.8</v>
      </c>
      <c r="D37" s="19">
        <v>9.68</v>
      </c>
    </row>
    <row r="38" spans="1:16" x14ac:dyDescent="0.25">
      <c r="A38" s="3"/>
    </row>
    <row r="39" spans="1:16" x14ac:dyDescent="0.25">
      <c r="A39" s="3" t="s">
        <v>38</v>
      </c>
      <c r="B39" s="18">
        <v>60</v>
      </c>
      <c r="C39" s="18">
        <v>60</v>
      </c>
      <c r="D39" s="18">
        <f t="shared" ref="D39" si="10">$C$39</f>
        <v>60</v>
      </c>
    </row>
    <row r="40" spans="1:16" x14ac:dyDescent="0.25">
      <c r="A40" s="3" t="s">
        <v>39</v>
      </c>
      <c r="B40" s="19">
        <v>788</v>
      </c>
      <c r="C40" s="19">
        <v>787.5</v>
      </c>
      <c r="D40" s="19">
        <v>787.98</v>
      </c>
    </row>
    <row r="41" spans="1:16" x14ac:dyDescent="0.25">
      <c r="A41" s="3" t="s">
        <v>40</v>
      </c>
      <c r="B41" s="19">
        <v>9.8000000000000007</v>
      </c>
      <c r="C41" s="19">
        <v>16.600000000000001</v>
      </c>
      <c r="D41" s="19">
        <v>10.11</v>
      </c>
    </row>
    <row r="43" spans="1:16" ht="15.75" thickBot="1" x14ac:dyDescent="0.3">
      <c r="A43" s="24" t="s">
        <v>1</v>
      </c>
      <c r="B43" s="25"/>
      <c r="C43" s="25"/>
      <c r="D43" s="25"/>
      <c r="E43" s="1"/>
      <c r="F43" s="1"/>
      <c r="G43" s="1"/>
      <c r="H43" s="1"/>
      <c r="I43" s="1"/>
      <c r="J43" s="1"/>
      <c r="K43" s="1"/>
      <c r="L43" s="1"/>
      <c r="M43" s="1"/>
      <c r="N43" s="1"/>
      <c r="O43" s="1"/>
      <c r="P43" s="1"/>
    </row>
    <row r="44" spans="1:16" s="7" customFormat="1" ht="45" customHeight="1" thickTop="1" x14ac:dyDescent="0.25">
      <c r="A44" s="8" t="s">
        <v>13</v>
      </c>
      <c r="B44" s="6">
        <f>IF(B46&gt;=0,$F$44,$E$44)</f>
        <v>1</v>
      </c>
      <c r="C44" s="6">
        <f t="shared" ref="C44:D44" si="11">IF(C46&gt;=0,$F$44,$E$44)</f>
        <v>1</v>
      </c>
      <c r="D44" s="6">
        <f t="shared" si="11"/>
        <v>1</v>
      </c>
      <c r="E44" s="9">
        <v>-1</v>
      </c>
      <c r="F44" s="9">
        <v>1</v>
      </c>
      <c r="G44" s="2"/>
      <c r="H44" s="2"/>
      <c r="I44" s="2"/>
      <c r="J44" s="2"/>
      <c r="K44" s="2"/>
      <c r="L44" s="2"/>
      <c r="M44" s="2"/>
      <c r="N44" s="2"/>
      <c r="O44" s="2"/>
      <c r="P44" s="2"/>
    </row>
    <row r="45" spans="1:16" s="7" customFormat="1" x14ac:dyDescent="0.25">
      <c r="A45" s="11" t="s">
        <v>58</v>
      </c>
      <c r="B45" s="20">
        <v>791</v>
      </c>
      <c r="C45" s="20">
        <f t="shared" ref="C45:D45" si="12">$B$45</f>
        <v>791</v>
      </c>
      <c r="D45" s="20">
        <f t="shared" si="12"/>
        <v>791</v>
      </c>
      <c r="F45" s="2"/>
      <c r="G45" s="29" t="s">
        <v>30</v>
      </c>
      <c r="H45" s="2"/>
      <c r="I45" s="2"/>
      <c r="J45" s="2"/>
      <c r="K45" s="2"/>
      <c r="L45" s="2"/>
      <c r="M45" s="2"/>
      <c r="N45" s="2"/>
      <c r="O45" s="2"/>
      <c r="P45" s="2"/>
    </row>
    <row r="46" spans="1:16" s="7" customFormat="1" ht="15" customHeight="1" x14ac:dyDescent="0.25">
      <c r="A46" s="5" t="s">
        <v>59</v>
      </c>
      <c r="B46" s="21">
        <f>B45-B32</f>
        <v>4</v>
      </c>
      <c r="C46" s="21">
        <f t="shared" ref="C46:D46" si="13">C45-C32</f>
        <v>4.2000000000000455</v>
      </c>
      <c r="D46" s="21">
        <f t="shared" si="13"/>
        <v>4.0399999999999636</v>
      </c>
      <c r="F46" s="2"/>
      <c r="G46" s="2"/>
      <c r="H46" s="2"/>
      <c r="I46" s="2"/>
      <c r="J46" s="2"/>
      <c r="K46" s="2"/>
      <c r="L46" s="2"/>
      <c r="M46" s="2"/>
      <c r="N46" s="2"/>
      <c r="O46" s="2"/>
      <c r="P46" s="2"/>
    </row>
    <row r="47" spans="1:16" s="7" customFormat="1" ht="45" customHeight="1" x14ac:dyDescent="0.25">
      <c r="A47" s="34" t="s">
        <v>25</v>
      </c>
      <c r="B47" s="34"/>
      <c r="C47" s="34"/>
      <c r="D47" s="34"/>
      <c r="F47" s="2"/>
      <c r="G47" s="2"/>
      <c r="H47" s="2"/>
      <c r="I47" s="2"/>
      <c r="J47" s="2"/>
      <c r="K47" s="2"/>
      <c r="L47" s="2"/>
      <c r="M47" s="2"/>
      <c r="N47" s="2"/>
      <c r="O47" s="2"/>
      <c r="P47" s="2"/>
    </row>
    <row r="48" spans="1:16" s="7" customFormat="1" x14ac:dyDescent="0.25">
      <c r="A48" s="5"/>
      <c r="B48" s="2"/>
      <c r="C48" s="2"/>
      <c r="D48" s="2"/>
      <c r="G48" s="2"/>
      <c r="H48" s="2"/>
      <c r="I48" s="2"/>
      <c r="J48" s="2"/>
      <c r="K48" s="2"/>
      <c r="L48" s="2"/>
      <c r="M48" s="2"/>
      <c r="N48" s="2"/>
      <c r="O48" s="2"/>
      <c r="P48" s="2"/>
    </row>
    <row r="49" spans="1:16" s="7" customFormat="1" ht="30" customHeight="1" x14ac:dyDescent="0.25">
      <c r="A49" s="8" t="s">
        <v>41</v>
      </c>
      <c r="B49" s="6">
        <f>IF(B50&gt;-2, $F$44, $E$44)</f>
        <v>1</v>
      </c>
      <c r="C49" s="6">
        <f>IF(C50&gt;-2, $F$44, $E$44)</f>
        <v>1</v>
      </c>
      <c r="D49" s="6">
        <f>IF(D50&gt;-2, $F$44, $E$44)</f>
        <v>1</v>
      </c>
      <c r="F49" s="2"/>
      <c r="G49" s="2"/>
      <c r="H49" s="2"/>
      <c r="I49" s="2"/>
      <c r="J49" s="2"/>
      <c r="K49" s="2"/>
      <c r="L49" s="2"/>
      <c r="M49" s="2"/>
      <c r="N49" s="2"/>
      <c r="O49" s="2"/>
      <c r="P49" s="2"/>
    </row>
    <row r="50" spans="1:16" s="7" customFormat="1" x14ac:dyDescent="0.25">
      <c r="A50" s="5" t="s">
        <v>42</v>
      </c>
      <c r="B50" s="21">
        <f>B16-B32</f>
        <v>0.38999999999998636</v>
      </c>
      <c r="C50" s="21">
        <f>C16-C32</f>
        <v>0.59000000000003183</v>
      </c>
      <c r="D50" s="21">
        <f>D16-D32</f>
        <v>0.42999999999994998</v>
      </c>
      <c r="F50" s="2"/>
      <c r="G50" s="2"/>
      <c r="H50" s="2"/>
      <c r="I50" s="2"/>
      <c r="J50" s="2"/>
      <c r="K50" s="2"/>
      <c r="L50" s="2"/>
      <c r="M50" s="2"/>
      <c r="N50" s="2"/>
      <c r="O50" s="2"/>
      <c r="P50" s="2"/>
    </row>
    <row r="51" spans="1:16" s="7" customFormat="1" ht="45" customHeight="1" x14ac:dyDescent="0.25">
      <c r="A51" s="34" t="s">
        <v>21</v>
      </c>
      <c r="B51" s="34"/>
      <c r="C51" s="34"/>
      <c r="D51" s="34"/>
      <c r="F51" s="2"/>
      <c r="G51" s="2"/>
      <c r="H51" s="2"/>
      <c r="I51" s="2"/>
      <c r="J51" s="2"/>
      <c r="K51" s="2"/>
      <c r="L51" s="2"/>
      <c r="M51" s="2"/>
      <c r="N51" s="2"/>
      <c r="O51" s="2"/>
      <c r="P51" s="2"/>
    </row>
    <row r="52" spans="1:16" s="7" customFormat="1" x14ac:dyDescent="0.25">
      <c r="A52" s="8"/>
      <c r="B52" s="5"/>
      <c r="C52" s="5"/>
      <c r="D52" s="5"/>
      <c r="F52" s="2"/>
      <c r="G52" s="2"/>
      <c r="H52" s="2"/>
      <c r="I52" s="2"/>
      <c r="J52" s="2"/>
      <c r="K52" s="2"/>
      <c r="L52" s="2"/>
      <c r="M52" s="2"/>
      <c r="N52" s="2"/>
      <c r="O52" s="2"/>
      <c r="P52" s="2"/>
    </row>
    <row r="53" spans="1:16" s="7" customFormat="1" ht="15" customHeight="1" x14ac:dyDescent="0.25">
      <c r="A53" s="8" t="s">
        <v>14</v>
      </c>
      <c r="B53" s="22" t="s">
        <v>3</v>
      </c>
      <c r="C53" s="22" t="s">
        <v>3</v>
      </c>
      <c r="D53" s="22" t="s">
        <v>3</v>
      </c>
      <c r="F53" s="2"/>
      <c r="G53" s="2"/>
      <c r="H53" s="2"/>
      <c r="I53" s="2"/>
      <c r="J53" s="2"/>
      <c r="K53" s="2"/>
      <c r="L53" s="2"/>
      <c r="M53" s="2"/>
      <c r="N53" s="2"/>
      <c r="O53" s="2"/>
      <c r="P53" s="2"/>
    </row>
    <row r="54" spans="1:16" s="7" customFormat="1" ht="45" customHeight="1" x14ac:dyDescent="0.25">
      <c r="A54" s="34" t="s">
        <v>22</v>
      </c>
      <c r="B54" s="34"/>
      <c r="C54" s="34"/>
      <c r="D54" s="34"/>
      <c r="F54" s="2"/>
      <c r="G54" s="2"/>
      <c r="H54" s="2"/>
      <c r="I54" s="2"/>
      <c r="J54" s="2"/>
      <c r="K54" s="2"/>
      <c r="L54" s="2"/>
      <c r="M54" s="2"/>
      <c r="N54" s="2"/>
      <c r="O54" s="2"/>
      <c r="P54" s="2"/>
    </row>
    <row r="55" spans="1:16" s="7" customFormat="1" x14ac:dyDescent="0.25">
      <c r="A55" s="8"/>
      <c r="B55" s="4"/>
      <c r="C55" s="4"/>
      <c r="D55" s="4"/>
      <c r="F55" s="2"/>
      <c r="G55" s="2"/>
      <c r="H55" s="2"/>
      <c r="I55" s="2"/>
      <c r="J55" s="2"/>
      <c r="K55" s="2"/>
      <c r="L55" s="2"/>
      <c r="M55" s="2"/>
      <c r="N55" s="2"/>
      <c r="O55" s="2"/>
      <c r="P55" s="2"/>
    </row>
    <row r="56" spans="1:16" s="7" customFormat="1" ht="15" customHeight="1" x14ac:dyDescent="0.25">
      <c r="A56" s="8" t="s">
        <v>12</v>
      </c>
      <c r="B56" s="22" t="s">
        <v>3</v>
      </c>
      <c r="C56" s="22" t="s">
        <v>3</v>
      </c>
      <c r="D56" s="22" t="s">
        <v>3</v>
      </c>
      <c r="E56" s="2"/>
      <c r="F56" s="2"/>
      <c r="G56" s="2"/>
      <c r="H56" s="2"/>
      <c r="I56" s="2"/>
      <c r="J56" s="2"/>
      <c r="K56" s="2"/>
      <c r="L56" s="2"/>
      <c r="M56" s="2"/>
      <c r="N56" s="2"/>
      <c r="O56" s="2"/>
      <c r="P56" s="2"/>
    </row>
    <row r="57" spans="1:16" s="7" customFormat="1" x14ac:dyDescent="0.25">
      <c r="A57" s="2"/>
      <c r="B57" s="2"/>
      <c r="C57" s="2"/>
      <c r="D57" s="2"/>
      <c r="E57" s="2"/>
      <c r="F57" s="2"/>
      <c r="G57" s="2"/>
      <c r="H57" s="2"/>
      <c r="I57" s="2"/>
      <c r="J57" s="2"/>
      <c r="K57" s="2"/>
      <c r="L57" s="2"/>
      <c r="M57" s="2"/>
      <c r="N57" s="2"/>
      <c r="O57" s="2"/>
      <c r="P57" s="2"/>
    </row>
    <row r="58" spans="1:16" s="7" customFormat="1" ht="15.75" customHeight="1" thickBot="1" x14ac:dyDescent="0.3">
      <c r="A58" s="24" t="s">
        <v>2</v>
      </c>
      <c r="B58" s="25"/>
      <c r="C58" s="25"/>
      <c r="D58" s="25"/>
      <c r="E58" s="2"/>
      <c r="F58" s="2"/>
      <c r="G58" s="2"/>
      <c r="H58" s="2"/>
      <c r="I58" s="2"/>
      <c r="J58" s="2"/>
      <c r="K58" s="2"/>
      <c r="L58" s="2"/>
      <c r="M58" s="2"/>
      <c r="N58" s="2"/>
      <c r="O58" s="2"/>
      <c r="P58" s="2"/>
    </row>
    <row r="59" spans="1:16" s="7" customFormat="1" ht="45" customHeight="1" thickTop="1" x14ac:dyDescent="0.25">
      <c r="A59" s="8" t="s">
        <v>43</v>
      </c>
      <c r="B59" s="20" t="s">
        <v>3</v>
      </c>
      <c r="C59" s="20" t="s">
        <v>3</v>
      </c>
      <c r="D59" s="20" t="s">
        <v>3</v>
      </c>
      <c r="E59" s="2"/>
      <c r="F59" s="2"/>
      <c r="G59" s="2"/>
      <c r="H59" s="2"/>
      <c r="I59" s="2"/>
      <c r="J59" s="2"/>
      <c r="K59" s="2"/>
      <c r="L59" s="2"/>
      <c r="M59" s="2"/>
      <c r="N59" s="2"/>
      <c r="O59" s="2"/>
      <c r="P59" s="2"/>
    </row>
    <row r="60" spans="1:16" s="7" customFormat="1" x14ac:dyDescent="0.25">
      <c r="A60" s="11" t="s">
        <v>19</v>
      </c>
      <c r="B60" s="20"/>
      <c r="C60" s="20"/>
      <c r="D60" s="20"/>
      <c r="E60" s="2"/>
      <c r="F60" s="2"/>
      <c r="G60" s="2"/>
      <c r="H60" s="2"/>
      <c r="I60" s="2"/>
      <c r="J60" s="2"/>
      <c r="K60" s="2"/>
      <c r="L60" s="2"/>
      <c r="M60" s="2"/>
      <c r="N60" s="2"/>
      <c r="O60" s="2"/>
      <c r="P60" s="2"/>
    </row>
    <row r="61" spans="1:16" s="7" customFormat="1" ht="15" customHeight="1" x14ac:dyDescent="0.25">
      <c r="A61" s="5" t="s">
        <v>44</v>
      </c>
      <c r="B61" s="21"/>
      <c r="C61" s="21"/>
      <c r="D61" s="21"/>
      <c r="E61" s="2"/>
      <c r="F61" s="2"/>
      <c r="G61" s="2"/>
      <c r="H61" s="2"/>
      <c r="I61" s="2"/>
      <c r="J61" s="2"/>
      <c r="K61" s="2"/>
      <c r="L61" s="2"/>
      <c r="M61" s="2"/>
      <c r="N61" s="2"/>
      <c r="O61" s="2"/>
      <c r="P61" s="2"/>
    </row>
    <row r="62" spans="1:16" s="7" customFormat="1" x14ac:dyDescent="0.25">
      <c r="A62" s="8"/>
      <c r="B62" s="2"/>
      <c r="C62" s="2"/>
      <c r="D62" s="2"/>
      <c r="E62" s="2"/>
      <c r="F62" s="2"/>
      <c r="G62" s="2"/>
      <c r="H62" s="2"/>
      <c r="I62" s="2"/>
      <c r="J62" s="2"/>
      <c r="K62" s="2"/>
      <c r="L62" s="2"/>
      <c r="M62" s="2"/>
      <c r="N62" s="2"/>
      <c r="O62" s="2"/>
      <c r="P62" s="2"/>
    </row>
    <row r="63" spans="1:16" s="7" customFormat="1" ht="30" customHeight="1" x14ac:dyDescent="0.25">
      <c r="A63" s="8" t="s">
        <v>45</v>
      </c>
      <c r="B63" s="6">
        <f>IF(B65&gt;B64, $F$44, $E$44)</f>
        <v>1</v>
      </c>
      <c r="C63" s="6">
        <f t="shared" ref="C63:D63" si="14">IF(C65&gt;C64, $F$44, $E$44)</f>
        <v>1</v>
      </c>
      <c r="D63" s="6">
        <f t="shared" si="14"/>
        <v>1</v>
      </c>
      <c r="E63" s="2"/>
      <c r="F63" s="2"/>
      <c r="G63" s="2"/>
      <c r="H63" s="2"/>
      <c r="I63" s="2"/>
      <c r="J63" s="2"/>
      <c r="K63" s="2"/>
      <c r="L63" s="2"/>
      <c r="M63" s="2"/>
      <c r="N63" s="2"/>
      <c r="O63" s="2"/>
      <c r="P63" s="2"/>
    </row>
    <row r="64" spans="1:16" s="7" customFormat="1" x14ac:dyDescent="0.25">
      <c r="A64" s="5" t="s">
        <v>46</v>
      </c>
      <c r="B64" s="23">
        <f>B40</f>
        <v>788</v>
      </c>
      <c r="C64" s="23">
        <f t="shared" ref="C64:D64" si="15">C40</f>
        <v>787.5</v>
      </c>
      <c r="D64" s="23">
        <f t="shared" si="15"/>
        <v>787.98</v>
      </c>
      <c r="E64" s="2"/>
      <c r="F64" s="2"/>
      <c r="G64" s="2"/>
      <c r="H64" s="2"/>
      <c r="I64" s="2"/>
      <c r="J64" s="2"/>
      <c r="K64" s="2"/>
      <c r="L64" s="2"/>
      <c r="M64" s="2"/>
      <c r="N64" s="2"/>
      <c r="O64" s="2"/>
      <c r="P64" s="2"/>
    </row>
    <row r="65" spans="1:16" s="7" customFormat="1" x14ac:dyDescent="0.25">
      <c r="A65" s="5" t="s">
        <v>11</v>
      </c>
      <c r="B65" s="21">
        <f>B13+2*B9/12</f>
        <v>790.89</v>
      </c>
      <c r="C65" s="21">
        <f t="shared" ref="C65:D65" si="16">C13+2*C9/12</f>
        <v>790.89</v>
      </c>
      <c r="D65" s="21">
        <f t="shared" si="16"/>
        <v>790.89</v>
      </c>
      <c r="E65" s="2"/>
      <c r="F65" s="2"/>
      <c r="G65" s="2"/>
      <c r="H65" s="2"/>
      <c r="I65" s="2"/>
      <c r="J65" s="2"/>
      <c r="K65" s="2"/>
      <c r="L65" s="2"/>
      <c r="M65" s="2"/>
      <c r="N65" s="2"/>
      <c r="O65" s="2"/>
      <c r="P65" s="2"/>
    </row>
    <row r="66" spans="1:16" s="7" customFormat="1" x14ac:dyDescent="0.25">
      <c r="B66" s="2"/>
      <c r="C66" s="2"/>
      <c r="D66" s="2"/>
      <c r="E66" s="2"/>
      <c r="F66" s="2"/>
      <c r="G66" s="2"/>
      <c r="H66" s="2"/>
      <c r="I66" s="2"/>
      <c r="J66" s="2"/>
      <c r="K66" s="2"/>
      <c r="L66" s="2"/>
      <c r="M66" s="2"/>
      <c r="N66" s="2"/>
      <c r="O66" s="2"/>
      <c r="P66" s="2"/>
    </row>
    <row r="67" spans="1:16" s="7" customFormat="1" ht="45" customHeight="1" x14ac:dyDescent="0.25">
      <c r="A67" s="8" t="s">
        <v>47</v>
      </c>
      <c r="B67" s="30" t="s">
        <v>3</v>
      </c>
      <c r="C67" s="22"/>
      <c r="D67" s="22"/>
      <c r="E67" s="12"/>
      <c r="F67" s="2"/>
      <c r="G67" s="2"/>
      <c r="H67" s="2"/>
      <c r="I67" s="2"/>
      <c r="J67" s="2"/>
      <c r="K67" s="2"/>
      <c r="L67" s="2"/>
      <c r="M67" s="2"/>
      <c r="N67" s="2"/>
      <c r="O67" s="2"/>
      <c r="P67" s="2"/>
    </row>
    <row r="68" spans="1:16" s="7" customFormat="1" x14ac:dyDescent="0.25">
      <c r="B68" s="2"/>
      <c r="C68" s="2"/>
      <c r="D68" s="2"/>
      <c r="E68" s="2"/>
      <c r="F68" s="2"/>
      <c r="G68" s="2"/>
      <c r="H68" s="2"/>
      <c r="I68" s="2"/>
      <c r="J68" s="2"/>
      <c r="K68" s="2"/>
      <c r="L68" s="2"/>
      <c r="M68" s="2"/>
      <c r="N68" s="2"/>
      <c r="O68" s="2"/>
      <c r="P68" s="2"/>
    </row>
    <row r="69" spans="1:16" s="7" customFormat="1" ht="60" customHeight="1" x14ac:dyDescent="0.25">
      <c r="A69" s="8" t="s">
        <v>48</v>
      </c>
      <c r="B69" s="22" t="s">
        <v>3</v>
      </c>
      <c r="C69" s="22" t="s">
        <v>3</v>
      </c>
      <c r="D69" s="22" t="s">
        <v>3</v>
      </c>
      <c r="E69" s="12"/>
      <c r="F69" s="2"/>
      <c r="G69" s="2"/>
      <c r="H69" s="2"/>
      <c r="I69" s="2"/>
      <c r="J69" s="2"/>
      <c r="K69" s="2"/>
      <c r="L69" s="2"/>
      <c r="M69" s="2"/>
      <c r="N69" s="2"/>
      <c r="O69" s="2"/>
      <c r="P69" s="2"/>
    </row>
    <row r="70" spans="1:16" s="7" customFormat="1" x14ac:dyDescent="0.25">
      <c r="B70" s="2"/>
      <c r="C70" s="2"/>
      <c r="D70" s="2"/>
      <c r="E70" s="2"/>
      <c r="F70" s="2"/>
      <c r="G70" s="2"/>
      <c r="H70" s="2"/>
      <c r="I70" s="2"/>
      <c r="J70" s="2"/>
      <c r="K70" s="2"/>
      <c r="L70" s="2"/>
      <c r="M70" s="2"/>
      <c r="N70" s="2"/>
      <c r="O70" s="2"/>
      <c r="P70" s="2"/>
    </row>
    <row r="71" spans="1:16" s="7" customFormat="1" x14ac:dyDescent="0.25">
      <c r="A71" s="8" t="s">
        <v>49</v>
      </c>
      <c r="B71" s="22" t="s">
        <v>3</v>
      </c>
      <c r="C71" s="22" t="s">
        <v>3</v>
      </c>
      <c r="D71" s="22" t="s">
        <v>3</v>
      </c>
      <c r="E71" s="12"/>
      <c r="F71" s="2"/>
      <c r="G71" s="2"/>
      <c r="H71" s="2"/>
      <c r="I71" s="2"/>
      <c r="J71" s="2"/>
      <c r="K71" s="2"/>
      <c r="L71" s="2"/>
      <c r="M71" s="2"/>
      <c r="N71" s="2"/>
      <c r="O71" s="2"/>
      <c r="P71" s="2"/>
    </row>
    <row r="72" spans="1:16" s="7" customFormat="1" x14ac:dyDescent="0.25">
      <c r="A72" s="2"/>
      <c r="B72" s="5"/>
      <c r="C72" s="5"/>
      <c r="D72" s="5"/>
      <c r="E72" s="2"/>
      <c r="F72" s="2"/>
      <c r="G72" s="2"/>
      <c r="H72" s="2"/>
      <c r="I72" s="2"/>
      <c r="J72" s="2"/>
      <c r="K72" s="2"/>
      <c r="L72" s="2"/>
      <c r="M72" s="2"/>
      <c r="N72" s="2"/>
      <c r="O72" s="2"/>
      <c r="P72" s="2"/>
    </row>
    <row r="73" spans="1:16" x14ac:dyDescent="0.25">
      <c r="A73" s="2"/>
    </row>
  </sheetData>
  <mergeCells count="6">
    <mergeCell ref="A1:D1"/>
    <mergeCell ref="A2:D2"/>
    <mergeCell ref="A54:D54"/>
    <mergeCell ref="A51:D51"/>
    <mergeCell ref="A47:D47"/>
    <mergeCell ref="A20:D20"/>
  </mergeCells>
  <conditionalFormatting sqref="B49:C49">
    <cfRule type="iconSet" priority="145">
      <iconSet iconSet="3Symbols2" showValue="0">
        <cfvo type="percent" val="0"/>
        <cfvo type="num" val="-1" gte="0"/>
        <cfvo type="num" val="0" gte="0"/>
      </iconSet>
    </cfRule>
  </conditionalFormatting>
  <conditionalFormatting sqref="B44:D44">
    <cfRule type="iconSet" priority="144">
      <iconSet iconSet="3Symbols2" showValue="0">
        <cfvo type="percent" val="0"/>
        <cfvo type="num" val="-1" gte="0"/>
        <cfvo type="num" val="0" gte="0"/>
      </iconSet>
    </cfRule>
  </conditionalFormatting>
  <conditionalFormatting sqref="B63:D63">
    <cfRule type="iconSet" priority="147">
      <iconSet iconSet="3Symbols2" showValue="0">
        <cfvo type="percent" val="0"/>
        <cfvo type="num" val="-1" gte="0"/>
        <cfvo type="num" val="0" gte="0"/>
      </iconSet>
    </cfRule>
  </conditionalFormatting>
  <conditionalFormatting sqref="D49">
    <cfRule type="iconSet" priority="153">
      <iconSet iconSet="3Symbols2" showValue="0">
        <cfvo type="percent" val="0"/>
        <cfvo type="num" val="-1" gte="0"/>
        <cfvo type="num" val="0" gte="0"/>
      </iconSet>
    </cfRule>
  </conditionalFormatting>
  <conditionalFormatting sqref="E44">
    <cfRule type="iconSet" priority="136">
      <iconSet iconSet="3Symbols2" showValue="0">
        <cfvo type="percent" val="0"/>
        <cfvo type="num" val="-1" gte="0"/>
        <cfvo type="num" val="0" gte="0"/>
      </iconSet>
    </cfRule>
  </conditionalFormatting>
  <conditionalFormatting sqref="F44">
    <cfRule type="iconSet" priority="135">
      <iconSet iconSet="3Symbols2" showValue="0">
        <cfvo type="percent" val="0"/>
        <cfvo type="num" val="-1" gte="0"/>
        <cfvo type="num" val="0" gte="0"/>
      </iconSet>
    </cfRule>
  </conditionalFormatting>
  <printOptions horizontalCentered="1"/>
  <pageMargins left="0.7" right="0.7" top="0.75" bottom="0.75" header="0.3" footer="0.3"/>
  <pageSetup scale="73" fitToHeight="3" orientation="portrait" r:id="rId1"/>
  <headerFooter>
    <oddFooter xml:space="preserve">&amp;C&amp;K03+000&amp;P of &amp;N
</oddFooter>
  </headerFooter>
  <rowBreaks count="1" manualBreakCount="1">
    <brk id="42" max="8"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3543170C74CBCF4097700EAF6050619D" ma:contentTypeVersion="13" ma:contentTypeDescription="Create a new document." ma:contentTypeScope="" ma:versionID="6811f34417c26319e50dc69615544da0">
  <xsd:schema xmlns:xsd="http://www.w3.org/2001/XMLSchema" xmlns:xs="http://www.w3.org/2001/XMLSchema" xmlns:p="http://schemas.microsoft.com/office/2006/metadata/properties" xmlns:ns3="04c136ad-9755-45be-94f4-8acc60927b32" xmlns:ns4="4ef48e67-d27a-4d5c-a570-626a499fc2d1" targetNamespace="http://schemas.microsoft.com/office/2006/metadata/properties" ma:root="true" ma:fieldsID="8ab271b63160ed97d6e18441951c71a6" ns3:_="" ns4:_="">
    <xsd:import namespace="04c136ad-9755-45be-94f4-8acc60927b32"/>
    <xsd:import namespace="4ef48e67-d27a-4d5c-a570-626a499fc2d1"/>
    <xsd:element name="properties">
      <xsd:complexType>
        <xsd:sequence>
          <xsd:element name="documentManagement">
            <xsd:complexType>
              <xsd:all>
                <xsd:element ref="ns3:MediaServiceMetadata" minOccurs="0"/>
                <xsd:element ref="ns3:MediaServiceFastMetadata" minOccurs="0"/>
                <xsd:element ref="ns3:MediaServiceAutoKeyPoints" minOccurs="0"/>
                <xsd:element ref="ns3:MediaServiceKeyPoints" minOccurs="0"/>
                <xsd:element ref="ns3:MediaServiceAutoTags" minOccurs="0"/>
                <xsd:element ref="ns3:MediaServiceOCR" minOccurs="0"/>
                <xsd:element ref="ns3:MediaServiceGenerationTime" minOccurs="0"/>
                <xsd:element ref="ns3:MediaServiceEventHashCode" minOccurs="0"/>
                <xsd:element ref="ns3:MediaServiceDateTaken" minOccurs="0"/>
                <xsd:element ref="ns3:MediaServiceLocation" minOccurs="0"/>
                <xsd:element ref="ns4:SharedWithUsers" minOccurs="0"/>
                <xsd:element ref="ns4:SharedWithDetails" minOccurs="0"/>
                <xsd:element ref="ns4:SharingHintHa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4c136ad-9755-45be-94f4-8acc60927b3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4ef48e67-d27a-4d5c-a570-626a499fc2d1" elementFormDefault="qualified">
    <xsd:import namespace="http://schemas.microsoft.com/office/2006/documentManagement/types"/>
    <xsd:import namespace="http://schemas.microsoft.com/office/infopath/2007/PartnerControls"/>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element name="SharingHintHash" ma:index="20"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B1472558-F520-414D-845B-58A4B522CBD5}">
  <ds:schemaRefs>
    <ds:schemaRef ds:uri="http://schemas.microsoft.com/sharepoint/v3/contenttype/forms"/>
  </ds:schemaRefs>
</ds:datastoreItem>
</file>

<file path=customXml/itemProps2.xml><?xml version="1.0" encoding="utf-8"?>
<ds:datastoreItem xmlns:ds="http://schemas.openxmlformats.org/officeDocument/2006/customXml" ds:itemID="{324160BE-30FF-41BD-8E01-5B4CCDAC65A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4c136ad-9755-45be-94f4-8acc60927b32"/>
    <ds:schemaRef ds:uri="4ef48e67-d27a-4d5c-a570-626a499fc2d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16FE134A-8A15-4F59-B9AB-5EFF92A85967}">
  <ds:schemaRefs>
    <ds:schemaRef ds:uri="http://purl.org/dc/terms/"/>
    <ds:schemaRef ds:uri="http://schemas.openxmlformats.org/package/2006/metadata/core-properties"/>
    <ds:schemaRef ds:uri="http://purl.org/dc/dcmitype/"/>
    <ds:schemaRef ds:uri="http://schemas.microsoft.com/office/infopath/2007/PartnerControls"/>
    <ds:schemaRef ds:uri="http://schemas.microsoft.com/office/2006/documentManagement/types"/>
    <ds:schemaRef ds:uri="http://purl.org/dc/elements/1.1/"/>
    <ds:schemaRef ds:uri="http://schemas.microsoft.com/office/2006/metadata/properties"/>
    <ds:schemaRef ds:uri="4ef48e67-d27a-4d5c-a570-626a499fc2d1"/>
    <ds:schemaRef ds:uri="04c136ad-9755-45be-94f4-8acc60927b32"/>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ATB-45-17.196</vt:lpstr>
      <vt:lpstr>'ATB-45-17.196'!Print_Area</vt:lpstr>
      <vt:lpstr>'ATB-45-17.196'!Print_Titles</vt:lpstr>
    </vt:vector>
  </TitlesOfParts>
  <Company>URS Corporation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Biljana Sverko</dc:creator>
  <cp:lastModifiedBy>Filicky, Nichole</cp:lastModifiedBy>
  <cp:lastPrinted>2025-02-10T17:35:18Z</cp:lastPrinted>
  <dcterms:created xsi:type="dcterms:W3CDTF">2014-09-08T13:59:31Z</dcterms:created>
  <dcterms:modified xsi:type="dcterms:W3CDTF">2025-02-10T17:36:28Z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0x0101003543170C74CBCF4097700EAF6050619D</vt:lpwstr>
  </property>
  <property fmtid="{D5CDD505-2E9C-101B-9397-08002B2CF9AE}" pid="3" name="Folder_Number">
    <vt:lpwstr/>
  </property>
  <property fmtid="{D5CDD505-2E9C-101B-9397-08002B2CF9AE}" pid="4" name="Folder_Code">
    <vt:lpwstr/>
  </property>
  <property fmtid="{D5CDD505-2E9C-101B-9397-08002B2CF9AE}" pid="5" name="Folder_Name">
    <vt:lpwstr/>
  </property>
  <property fmtid="{D5CDD505-2E9C-101B-9397-08002B2CF9AE}" pid="6" name="Folder_Description">
    <vt:lpwstr/>
  </property>
  <property fmtid="{D5CDD505-2E9C-101B-9397-08002B2CF9AE}" pid="7" name="/Folder_Name/">
    <vt:lpwstr/>
  </property>
  <property fmtid="{D5CDD505-2E9C-101B-9397-08002B2CF9AE}" pid="8" name="/Folder_Description/">
    <vt:lpwstr/>
  </property>
  <property fmtid="{D5CDD505-2E9C-101B-9397-08002B2CF9AE}" pid="9" name="Folder_Version">
    <vt:lpwstr/>
  </property>
  <property fmtid="{D5CDD505-2E9C-101B-9397-08002B2CF9AE}" pid="10" name="Folder_VersionSeq">
    <vt:lpwstr/>
  </property>
  <property fmtid="{D5CDD505-2E9C-101B-9397-08002B2CF9AE}" pid="11" name="Folder_Manager">
    <vt:lpwstr/>
  </property>
  <property fmtid="{D5CDD505-2E9C-101B-9397-08002B2CF9AE}" pid="12" name="Folder_ManagerDesc">
    <vt:lpwstr/>
  </property>
  <property fmtid="{D5CDD505-2E9C-101B-9397-08002B2CF9AE}" pid="13" name="Folder_Storage">
    <vt:lpwstr/>
  </property>
  <property fmtid="{D5CDD505-2E9C-101B-9397-08002B2CF9AE}" pid="14" name="Folder_StorageDesc">
    <vt:lpwstr/>
  </property>
  <property fmtid="{D5CDD505-2E9C-101B-9397-08002B2CF9AE}" pid="15" name="Folder_Creator">
    <vt:lpwstr/>
  </property>
  <property fmtid="{D5CDD505-2E9C-101B-9397-08002B2CF9AE}" pid="16" name="Folder_CreatorDesc">
    <vt:lpwstr/>
  </property>
  <property fmtid="{D5CDD505-2E9C-101B-9397-08002B2CF9AE}" pid="17" name="Folder_CreateDate">
    <vt:lpwstr/>
  </property>
  <property fmtid="{D5CDD505-2E9C-101B-9397-08002B2CF9AE}" pid="18" name="Folder_Updater">
    <vt:lpwstr/>
  </property>
  <property fmtid="{D5CDD505-2E9C-101B-9397-08002B2CF9AE}" pid="19" name="Folder_UpdaterDesc">
    <vt:lpwstr/>
  </property>
  <property fmtid="{D5CDD505-2E9C-101B-9397-08002B2CF9AE}" pid="20" name="Folder_UpdateDate">
    <vt:lpwstr/>
  </property>
  <property fmtid="{D5CDD505-2E9C-101B-9397-08002B2CF9AE}" pid="21" name="Document_Number">
    <vt:lpwstr/>
  </property>
  <property fmtid="{D5CDD505-2E9C-101B-9397-08002B2CF9AE}" pid="22" name="Document_Name">
    <vt:lpwstr/>
  </property>
  <property fmtid="{D5CDD505-2E9C-101B-9397-08002B2CF9AE}" pid="23" name="Document_FileName">
    <vt:lpwstr/>
  </property>
  <property fmtid="{D5CDD505-2E9C-101B-9397-08002B2CF9AE}" pid="24" name="Document_Version">
    <vt:lpwstr/>
  </property>
  <property fmtid="{D5CDD505-2E9C-101B-9397-08002B2CF9AE}" pid="25" name="Document_VersionSeq">
    <vt:lpwstr/>
  </property>
  <property fmtid="{D5CDD505-2E9C-101B-9397-08002B2CF9AE}" pid="26" name="Document_Creator">
    <vt:lpwstr/>
  </property>
  <property fmtid="{D5CDD505-2E9C-101B-9397-08002B2CF9AE}" pid="27" name="Document_CreatorDesc">
    <vt:lpwstr/>
  </property>
  <property fmtid="{D5CDD505-2E9C-101B-9397-08002B2CF9AE}" pid="28" name="Document_CreateDate">
    <vt:lpwstr/>
  </property>
  <property fmtid="{D5CDD505-2E9C-101B-9397-08002B2CF9AE}" pid="29" name="Document_Updater">
    <vt:lpwstr/>
  </property>
  <property fmtid="{D5CDD505-2E9C-101B-9397-08002B2CF9AE}" pid="30" name="Document_UpdaterDesc">
    <vt:lpwstr/>
  </property>
  <property fmtid="{D5CDD505-2E9C-101B-9397-08002B2CF9AE}" pid="31" name="Document_UpdateDate">
    <vt:lpwstr/>
  </property>
  <property fmtid="{D5CDD505-2E9C-101B-9397-08002B2CF9AE}" pid="32" name="Document_Size">
    <vt:lpwstr/>
  </property>
  <property fmtid="{D5CDD505-2E9C-101B-9397-08002B2CF9AE}" pid="33" name="Document_Storage">
    <vt:lpwstr/>
  </property>
  <property fmtid="{D5CDD505-2E9C-101B-9397-08002B2CF9AE}" pid="34" name="Document_StorageDesc">
    <vt:lpwstr/>
  </property>
  <property fmtid="{D5CDD505-2E9C-101B-9397-08002B2CF9AE}" pid="35" name="Document_Department">
    <vt:lpwstr/>
  </property>
  <property fmtid="{D5CDD505-2E9C-101B-9397-08002B2CF9AE}" pid="36" name="Document_DepartmentDesc">
    <vt:lpwstr/>
  </property>
</Properties>
</file>